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skmcz-my.sharepoint.com/personal/koplik_sskm_cz/Documents/Plocha/U Moravy/2022 Oprava koupelen/výběr dodavatele/01_B_Položkový rozpočet_příloha č. 1 smlouvy o dílo/01_B_Položkový rozpočet_příloha č. 1 smlouvy o dílo/"/>
    </mc:Choice>
  </mc:AlternateContent>
  <xr:revisionPtr revIDLastSave="2" documentId="11_35DF5DAF14A378BCBB4C8009E6F66588FD9149F5" xr6:coauthVersionLast="47" xr6:coauthVersionMax="47" xr10:uidLastSave="{D9B79CAA-418D-4FEC-ACD3-18A4EC5C324F}"/>
  <bookViews>
    <workbookView xWindow="2805" yWindow="1020" windowWidth="22605" windowHeight="12855" xr2:uid="{00000000-000D-0000-FFFF-FFFF00000000}"/>
  </bookViews>
  <sheets>
    <sheet name="Stavba" sheetId="1" r:id="rId1"/>
    <sheet name="A03 3.1 " sheetId="2" r:id="rId2"/>
    <sheet name="A03 3.4a " sheetId="3" r:id="rId3"/>
    <sheet name="A03 3.4b " sheetId="4" r:id="rId4"/>
    <sheet name="A03 3.4c " sheetId="5" r:id="rId5"/>
    <sheet name="A03 3.5 " sheetId="6" r:id="rId6"/>
  </sheets>
  <definedNames>
    <definedName name="AAA" localSheetId="2">'A03 3.4a '!#REF!</definedName>
    <definedName name="AAA" localSheetId="3">'A03 3.4b '!#REF!</definedName>
    <definedName name="AAA" localSheetId="4">'A03 3.4c '!#REF!</definedName>
    <definedName name="AAA" localSheetId="5">'A03 3.5 '!#REF!</definedName>
    <definedName name="AAA">'A03 3.1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'A03 3.4a '!#REF!</definedName>
    <definedName name="Dodavka0" localSheetId="3">'A03 3.4b '!#REF!</definedName>
    <definedName name="Dodavka0" localSheetId="4">'A03 3.4c '!#REF!</definedName>
    <definedName name="Dodavka0" localSheetId="5">'A03 3.5 '!#REF!</definedName>
    <definedName name="Dodavka0">'A03 3.1 '!#REF!</definedName>
    <definedName name="dpsc" localSheetId="0">Stavba!$C$9</definedName>
    <definedName name="dpsc">#REF!</definedName>
    <definedName name="HSV">#REF!</definedName>
    <definedName name="HSV_" localSheetId="2">'A03 3.4a '!#REF!</definedName>
    <definedName name="HSV_" localSheetId="3">'A03 3.4b '!#REF!</definedName>
    <definedName name="HSV_" localSheetId="4">'A03 3.4c '!#REF!</definedName>
    <definedName name="HSV_" localSheetId="5">'A03 3.5 '!#REF!</definedName>
    <definedName name="HSV_">'A03 3.1 '!#REF!</definedName>
    <definedName name="HSV0" localSheetId="2">'A03 3.4a '!#REF!</definedName>
    <definedName name="HSV0" localSheetId="3">'A03 3.4b '!#REF!</definedName>
    <definedName name="HSV0" localSheetId="4">'A03 3.4c '!#REF!</definedName>
    <definedName name="HSV0" localSheetId="5">'A03 3.5 '!#REF!</definedName>
    <definedName name="HSV0">'A03 3.1 '!#REF!</definedName>
    <definedName name="HZS">#REF!</definedName>
    <definedName name="HZS0" localSheetId="2">'A03 3.4a '!#REF!</definedName>
    <definedName name="HZS0" localSheetId="3">'A03 3.4b '!#REF!</definedName>
    <definedName name="HZS0" localSheetId="4">'A03 3.4c '!#REF!</definedName>
    <definedName name="HZS0" localSheetId="5">'A03 3.5 '!#REF!</definedName>
    <definedName name="HZS0">'A03 3.1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'A03 3.4a '!#REF!</definedName>
    <definedName name="Mont_" localSheetId="3">'A03 3.4b '!#REF!</definedName>
    <definedName name="Mont_" localSheetId="4">'A03 3.4c '!#REF!</definedName>
    <definedName name="Mont_" localSheetId="5">'A03 3.5 '!#REF!</definedName>
    <definedName name="Mont_">'A03 3.1 '!#REF!</definedName>
    <definedName name="Montaz0" localSheetId="2">'A03 3.4a '!#REF!</definedName>
    <definedName name="Montaz0" localSheetId="3">'A03 3.4b '!#REF!</definedName>
    <definedName name="Montaz0" localSheetId="4">'A03 3.4c '!#REF!</definedName>
    <definedName name="Montaz0" localSheetId="5">'A03 3.5 '!#REF!</definedName>
    <definedName name="Montaz0">'A03 3.1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'A03 3.1 '!$1:$6</definedName>
    <definedName name="_xlnm.Print_Titles" localSheetId="2">'A03 3.4a '!$1:$6</definedName>
    <definedName name="_xlnm.Print_Titles" localSheetId="3">'A03 3.4b '!$1:$6</definedName>
    <definedName name="_xlnm.Print_Titles" localSheetId="4">'A03 3.4c '!$1:$6</definedName>
    <definedName name="_xlnm.Print_Titles" localSheetId="5">'A03 3.5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'A03 3.1 '!$A$1:$K$269</definedName>
    <definedName name="_xlnm.Print_Area" localSheetId="2">'A03 3.4a '!$A$1:$K$106</definedName>
    <definedName name="_xlnm.Print_Area" localSheetId="3">'A03 3.4b '!$A$1:$K$48</definedName>
    <definedName name="_xlnm.Print_Area" localSheetId="4">'A03 3.4c '!$A$1:$K$19</definedName>
    <definedName name="_xlnm.Print_Area" localSheetId="5">'A03 3.5 '!$A$1:$K$22</definedName>
    <definedName name="_xlnm.Print_Area" localSheetId="0">Stavba!$A$1:$I$46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'A03 3.4a '!#REF!</definedName>
    <definedName name="PSV_" localSheetId="3">'A03 3.4b '!#REF!</definedName>
    <definedName name="PSV_" localSheetId="4">'A03 3.4c '!#REF!</definedName>
    <definedName name="PSV_" localSheetId="5">'A03 3.5 '!#REF!</definedName>
    <definedName name="PSV_">'A03 3.1 '!#REF!</definedName>
    <definedName name="PSV0" localSheetId="2">'A03 3.4a '!#REF!</definedName>
    <definedName name="PSV0" localSheetId="3">'A03 3.4b '!#REF!</definedName>
    <definedName name="PSV0" localSheetId="4">'A03 3.4c '!#REF!</definedName>
    <definedName name="PSV0" localSheetId="5">'A03 3.5 '!#REF!</definedName>
    <definedName name="PSV0">'A03 3.1 '!#REF!</definedName>
    <definedName name="SazbaDPH1">Stavba!$D$19</definedName>
    <definedName name="SazbaDPH2">Stavba!$D$21</definedName>
    <definedName name="SloupecCC" localSheetId="2">'A03 3.4a '!$G$6</definedName>
    <definedName name="SloupecCC" localSheetId="3">'A03 3.4b '!$G$6</definedName>
    <definedName name="SloupecCC" localSheetId="4">'A03 3.4c '!$G$6</definedName>
    <definedName name="SloupecCC" localSheetId="5">'A03 3.5 '!$G$6</definedName>
    <definedName name="SloupecCC">'A03 3.1 '!$G$6</definedName>
    <definedName name="SloupecCDH" localSheetId="2">'A03 3.4a '!$K$6</definedName>
    <definedName name="SloupecCDH" localSheetId="3">'A03 3.4b '!$K$6</definedName>
    <definedName name="SloupecCDH" localSheetId="4">'A03 3.4c '!$K$6</definedName>
    <definedName name="SloupecCDH" localSheetId="5">'A03 3.5 '!$K$6</definedName>
    <definedName name="SloupecCDH">'A03 3.1 '!$K$6</definedName>
    <definedName name="SloupecCisloPol" localSheetId="2">'A03 3.4a '!$B$6</definedName>
    <definedName name="SloupecCisloPol" localSheetId="3">'A03 3.4b '!$B$6</definedName>
    <definedName name="SloupecCisloPol" localSheetId="4">'A03 3.4c '!$B$6</definedName>
    <definedName name="SloupecCisloPol" localSheetId="5">'A03 3.5 '!$B$6</definedName>
    <definedName name="SloupecCisloPol">'A03 3.1 '!$B$6</definedName>
    <definedName name="SloupecCH" localSheetId="2">'A03 3.4a '!$I$6</definedName>
    <definedName name="SloupecCH" localSheetId="3">'A03 3.4b '!$I$6</definedName>
    <definedName name="SloupecCH" localSheetId="4">'A03 3.4c '!$I$6</definedName>
    <definedName name="SloupecCH" localSheetId="5">'A03 3.5 '!$I$6</definedName>
    <definedName name="SloupecCH">'A03 3.1 '!$I$6</definedName>
    <definedName name="SloupecJC" localSheetId="2">'A03 3.4a '!$F$6</definedName>
    <definedName name="SloupecJC" localSheetId="3">'A03 3.4b '!$F$6</definedName>
    <definedName name="SloupecJC" localSheetId="4">'A03 3.4c '!$F$6</definedName>
    <definedName name="SloupecJC" localSheetId="5">'A03 3.5 '!$F$6</definedName>
    <definedName name="SloupecJC">'A03 3.1 '!$F$6</definedName>
    <definedName name="SloupecJDH" localSheetId="2">'A03 3.4a '!$J$6</definedName>
    <definedName name="SloupecJDH" localSheetId="3">'A03 3.4b '!$J$6</definedName>
    <definedName name="SloupecJDH" localSheetId="4">'A03 3.4c '!$J$6</definedName>
    <definedName name="SloupecJDH" localSheetId="5">'A03 3.5 '!$J$6</definedName>
    <definedName name="SloupecJDH">'A03 3.1 '!$J$6</definedName>
    <definedName name="SloupecJDM" localSheetId="2">'A03 3.4a '!$J$6</definedName>
    <definedName name="SloupecJDM" localSheetId="3">'A03 3.4b '!$J$6</definedName>
    <definedName name="SloupecJDM" localSheetId="4">'A03 3.4c '!$J$6</definedName>
    <definedName name="SloupecJDM" localSheetId="5">'A03 3.5 '!$J$6</definedName>
    <definedName name="SloupecJDM">'A03 3.1 '!$J$6</definedName>
    <definedName name="SloupecJH" localSheetId="2">'A03 3.4a '!$H$6</definedName>
    <definedName name="SloupecJH" localSheetId="3">'A03 3.4b '!$H$6</definedName>
    <definedName name="SloupecJH" localSheetId="4">'A03 3.4c '!$H$6</definedName>
    <definedName name="SloupecJH" localSheetId="5">'A03 3.5 '!$H$6</definedName>
    <definedName name="SloupecJH">'A03 3.1 '!$H$6</definedName>
    <definedName name="SloupecMJ" localSheetId="2">'A03 3.4a '!$D$6</definedName>
    <definedName name="SloupecMJ" localSheetId="3">'A03 3.4b '!$D$6</definedName>
    <definedName name="SloupecMJ" localSheetId="4">'A03 3.4c '!$D$6</definedName>
    <definedName name="SloupecMJ" localSheetId="5">'A03 3.5 '!$D$6</definedName>
    <definedName name="SloupecMJ">'A03 3.1 '!$D$6</definedName>
    <definedName name="SloupecMnozstvi" localSheetId="2">'A03 3.4a '!$E$6</definedName>
    <definedName name="SloupecMnozstvi" localSheetId="3">'A03 3.4b '!$E$6</definedName>
    <definedName name="SloupecMnozstvi" localSheetId="4">'A03 3.4c '!$E$6</definedName>
    <definedName name="SloupecMnozstvi" localSheetId="5">'A03 3.5 '!$E$6</definedName>
    <definedName name="SloupecMnozstvi">'A03 3.1 '!$E$6</definedName>
    <definedName name="SloupecNazPol" localSheetId="2">'A03 3.4a '!$C$6</definedName>
    <definedName name="SloupecNazPol" localSheetId="3">'A03 3.4b '!$C$6</definedName>
    <definedName name="SloupecNazPol" localSheetId="4">'A03 3.4c '!$C$6</definedName>
    <definedName name="SloupecNazPol" localSheetId="5">'A03 3.5 '!$C$6</definedName>
    <definedName name="SloupecNazPol">'A03 3.1 '!$C$6</definedName>
    <definedName name="SloupecPC" localSheetId="2">'A03 3.4a '!$A$6</definedName>
    <definedName name="SloupecPC" localSheetId="3">'A03 3.4b '!$A$6</definedName>
    <definedName name="SloupecPC" localSheetId="4">'A03 3.4c '!$A$6</definedName>
    <definedName name="SloupecPC" localSheetId="5">'A03 3.5 '!$A$6</definedName>
    <definedName name="SloupecPC">'A03 3.1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opt" localSheetId="1" hidden="1">'A03 3.1 '!#REF!</definedName>
    <definedName name="solver_opt" localSheetId="2" hidden="1">'A03 3.4a '!#REF!</definedName>
    <definedName name="solver_opt" localSheetId="3" hidden="1">'A03 3.4b '!#REF!</definedName>
    <definedName name="solver_opt" localSheetId="4" hidden="1">'A03 3.4c '!#REF!</definedName>
    <definedName name="solver_opt" localSheetId="5" hidden="1">'A03 3.5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tavbaCelkem" localSheetId="0">Stavba!$F$36</definedName>
    <definedName name="StavbaCelkem">#REF!</definedName>
    <definedName name="Typ" localSheetId="2">'A03 3.4a '!#REF!</definedName>
    <definedName name="Typ" localSheetId="3">'A03 3.4b '!#REF!</definedName>
    <definedName name="Typ" localSheetId="4">'A03 3.4c '!#REF!</definedName>
    <definedName name="Typ" localSheetId="5">'A03 3.5 '!#REF!</definedName>
    <definedName name="Typ">'A03 3.1 '!#REF!</definedName>
    <definedName name="VRN" localSheetId="2">'A03 3.4a '!#REF!</definedName>
    <definedName name="VRN" localSheetId="3">'A03 3.4b '!#REF!</definedName>
    <definedName name="VRN" localSheetId="4">'A03 3.4c '!#REF!</definedName>
    <definedName name="VRN" localSheetId="5">'A03 3.5 '!#REF!</definedName>
    <definedName name="VRN">'A03 3.1 '!#REF!</definedName>
    <definedName name="VRNKc">#REF!</definedName>
    <definedName name="VRNNazev" localSheetId="2">'A03 3.4a '!#REF!</definedName>
    <definedName name="VRNNazev" localSheetId="3">'A03 3.4b '!#REF!</definedName>
    <definedName name="VRNNazev" localSheetId="4">'A03 3.4c '!#REF!</definedName>
    <definedName name="VRNNazev" localSheetId="5">'A03 3.5 '!#REF!</definedName>
    <definedName name="VRNNazev">'A03 3.1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G8" i="2" l="1"/>
  <c r="I8" i="2"/>
  <c r="K8" i="2"/>
  <c r="BD9" i="2"/>
  <c r="BD10" i="2"/>
  <c r="BD11" i="2"/>
  <c r="BD12" i="2"/>
  <c r="G13" i="2"/>
  <c r="I13" i="2"/>
  <c r="K13" i="2"/>
  <c r="BD14" i="2"/>
  <c r="BD15" i="2"/>
  <c r="BD16" i="2"/>
  <c r="BD17" i="2"/>
  <c r="G18" i="2"/>
  <c r="I18" i="2"/>
  <c r="K18" i="2"/>
  <c r="BD19" i="2"/>
  <c r="BD20" i="2"/>
  <c r="BD21" i="2"/>
  <c r="BD22" i="2"/>
  <c r="G25" i="2"/>
  <c r="I25" i="2"/>
  <c r="K25" i="2"/>
  <c r="BD26" i="2"/>
  <c r="BD27" i="2"/>
  <c r="BD28" i="2"/>
  <c r="BD29" i="2"/>
  <c r="G30" i="2"/>
  <c r="I30" i="2"/>
  <c r="K30" i="2"/>
  <c r="BD31" i="2"/>
  <c r="BD32" i="2"/>
  <c r="BD33" i="2"/>
  <c r="BD34" i="2"/>
  <c r="G35" i="2"/>
  <c r="I35" i="2"/>
  <c r="K35" i="2"/>
  <c r="BD36" i="2"/>
  <c r="BD37" i="2"/>
  <c r="BD38" i="2"/>
  <c r="BD39" i="2"/>
  <c r="G40" i="2"/>
  <c r="I40" i="2"/>
  <c r="K40" i="2"/>
  <c r="BD41" i="2"/>
  <c r="BD42" i="2"/>
  <c r="BD43" i="2"/>
  <c r="BD44" i="2"/>
  <c r="G45" i="2"/>
  <c r="I45" i="2"/>
  <c r="K45" i="2"/>
  <c r="BD46" i="2"/>
  <c r="BD47" i="2"/>
  <c r="BD48" i="2"/>
  <c r="BD49" i="2"/>
  <c r="BD50" i="2"/>
  <c r="BD51" i="2"/>
  <c r="G52" i="2"/>
  <c r="I52" i="2"/>
  <c r="K52" i="2"/>
  <c r="BD53" i="2"/>
  <c r="BD54" i="2"/>
  <c r="BD55" i="2"/>
  <c r="BD56" i="2"/>
  <c r="G57" i="2"/>
  <c r="I57" i="2"/>
  <c r="K57" i="2"/>
  <c r="BD58" i="2"/>
  <c r="BD59" i="2"/>
  <c r="BD60" i="2"/>
  <c r="BD61" i="2"/>
  <c r="G64" i="2"/>
  <c r="I64" i="2"/>
  <c r="K64" i="2"/>
  <c r="BD65" i="2"/>
  <c r="BD66" i="2"/>
  <c r="BD67" i="2"/>
  <c r="BD68" i="2"/>
  <c r="G69" i="2"/>
  <c r="I69" i="2"/>
  <c r="K69" i="2"/>
  <c r="BD70" i="2"/>
  <c r="BD71" i="2"/>
  <c r="BD72" i="2"/>
  <c r="BD73" i="2"/>
  <c r="G74" i="2"/>
  <c r="I74" i="2"/>
  <c r="K74" i="2"/>
  <c r="BD75" i="2"/>
  <c r="BD76" i="2"/>
  <c r="BD77" i="2"/>
  <c r="BD78" i="2"/>
  <c r="G81" i="2"/>
  <c r="I81" i="2"/>
  <c r="K81" i="2"/>
  <c r="BD82" i="2"/>
  <c r="BD83" i="2"/>
  <c r="BD84" i="2"/>
  <c r="BD85" i="2"/>
  <c r="G86" i="2"/>
  <c r="I86" i="2"/>
  <c r="K86" i="2"/>
  <c r="BD87" i="2"/>
  <c r="BD88" i="2"/>
  <c r="BD89" i="2"/>
  <c r="BD90" i="2"/>
  <c r="G91" i="2"/>
  <c r="Z91" i="2" s="1"/>
  <c r="G93" i="2"/>
  <c r="G98" i="2" s="1"/>
  <c r="Z98" i="2" s="1"/>
  <c r="I93" i="2"/>
  <c r="I98" i="2" s="1"/>
  <c r="Y98" i="2" s="1"/>
  <c r="K93" i="2"/>
  <c r="K98" i="2" s="1"/>
  <c r="X98" i="2" s="1"/>
  <c r="BD94" i="2"/>
  <c r="BD95" i="2"/>
  <c r="BD96" i="2"/>
  <c r="BD97" i="2"/>
  <c r="G100" i="2"/>
  <c r="I100" i="2"/>
  <c r="K100" i="2"/>
  <c r="BD101" i="2"/>
  <c r="BD102" i="2"/>
  <c r="BD103" i="2"/>
  <c r="BD104" i="2"/>
  <c r="G105" i="2"/>
  <c r="I105" i="2"/>
  <c r="K105" i="2"/>
  <c r="BD106" i="2"/>
  <c r="BD107" i="2"/>
  <c r="BD108" i="2"/>
  <c r="BD109" i="2"/>
  <c r="G110" i="2"/>
  <c r="I110" i="2"/>
  <c r="K110" i="2"/>
  <c r="BD111" i="2"/>
  <c r="BD112" i="2"/>
  <c r="BD113" i="2"/>
  <c r="BD114" i="2"/>
  <c r="G115" i="2"/>
  <c r="I115" i="2"/>
  <c r="K115" i="2"/>
  <c r="BD116" i="2"/>
  <c r="BD117" i="2"/>
  <c r="BD118" i="2"/>
  <c r="BD119" i="2"/>
  <c r="G120" i="2"/>
  <c r="I120" i="2"/>
  <c r="K120" i="2"/>
  <c r="BD121" i="2"/>
  <c r="BD122" i="2"/>
  <c r="BD123" i="2"/>
  <c r="BD124" i="2"/>
  <c r="G125" i="2"/>
  <c r="I125" i="2"/>
  <c r="K125" i="2"/>
  <c r="BD126" i="2"/>
  <c r="BD127" i="2"/>
  <c r="BD128" i="2"/>
  <c r="BD129" i="2"/>
  <c r="G132" i="2"/>
  <c r="I132" i="2"/>
  <c r="K132" i="2"/>
  <c r="BD133" i="2"/>
  <c r="BD134" i="2"/>
  <c r="BD135" i="2"/>
  <c r="BD136" i="2"/>
  <c r="G137" i="2"/>
  <c r="I137" i="2"/>
  <c r="K137" i="2"/>
  <c r="BD138" i="2"/>
  <c r="BD139" i="2"/>
  <c r="BD140" i="2"/>
  <c r="BD141" i="2"/>
  <c r="G144" i="2"/>
  <c r="G145" i="2" s="1"/>
  <c r="Z145" i="2" s="1"/>
  <c r="I144" i="2"/>
  <c r="I145" i="2" s="1"/>
  <c r="Y145" i="2" s="1"/>
  <c r="K144" i="2"/>
  <c r="K145" i="2" s="1"/>
  <c r="X145" i="2" s="1"/>
  <c r="G147" i="2"/>
  <c r="I147" i="2"/>
  <c r="K147" i="2"/>
  <c r="BD148" i="2"/>
  <c r="BD149" i="2"/>
  <c r="BD150" i="2"/>
  <c r="BD151" i="2"/>
  <c r="G152" i="2"/>
  <c r="I152" i="2"/>
  <c r="K152" i="2"/>
  <c r="BD154" i="2"/>
  <c r="BD155" i="2"/>
  <c r="BD156" i="2"/>
  <c r="BD157" i="2"/>
  <c r="BD158" i="2"/>
  <c r="BD159" i="2"/>
  <c r="G160" i="2"/>
  <c r="I160" i="2"/>
  <c r="K160" i="2"/>
  <c r="G163" i="2"/>
  <c r="I163" i="2"/>
  <c r="K163" i="2"/>
  <c r="BD164" i="2"/>
  <c r="BD165" i="2"/>
  <c r="BD166" i="2"/>
  <c r="BD167" i="2"/>
  <c r="G168" i="2"/>
  <c r="I168" i="2"/>
  <c r="K168" i="2"/>
  <c r="BD169" i="2"/>
  <c r="BD170" i="2"/>
  <c r="BD171" i="2"/>
  <c r="BD172" i="2"/>
  <c r="G173" i="2"/>
  <c r="I173" i="2"/>
  <c r="I174" i="2" s="1"/>
  <c r="Y174" i="2" s="1"/>
  <c r="K173" i="2"/>
  <c r="G176" i="2"/>
  <c r="G181" i="2" s="1"/>
  <c r="Z181" i="2" s="1"/>
  <c r="I176" i="2"/>
  <c r="I181" i="2" s="1"/>
  <c r="Y181" i="2" s="1"/>
  <c r="K176" i="2"/>
  <c r="K181" i="2" s="1"/>
  <c r="X181" i="2" s="1"/>
  <c r="BD177" i="2"/>
  <c r="BD178" i="2"/>
  <c r="BD179" i="2"/>
  <c r="BD180" i="2"/>
  <c r="G183" i="2"/>
  <c r="I183" i="2"/>
  <c r="K183" i="2"/>
  <c r="BD184" i="2"/>
  <c r="BD185" i="2"/>
  <c r="BD186" i="2"/>
  <c r="BD187" i="2"/>
  <c r="G188" i="2"/>
  <c r="I188" i="2"/>
  <c r="K188" i="2"/>
  <c r="BD189" i="2"/>
  <c r="G190" i="2"/>
  <c r="I190" i="2"/>
  <c r="K190" i="2"/>
  <c r="G193" i="2"/>
  <c r="G198" i="2" s="1"/>
  <c r="Z198" i="2" s="1"/>
  <c r="I193" i="2"/>
  <c r="I198" i="2" s="1"/>
  <c r="Y198" i="2" s="1"/>
  <c r="K193" i="2"/>
  <c r="K198" i="2" s="1"/>
  <c r="X198" i="2" s="1"/>
  <c r="BD194" i="2"/>
  <c r="BD195" i="2"/>
  <c r="BD196" i="2"/>
  <c r="BD197" i="2"/>
  <c r="G200" i="2"/>
  <c r="I200" i="2"/>
  <c r="K200" i="2"/>
  <c r="BD201" i="2"/>
  <c r="BD202" i="2"/>
  <c r="BD203" i="2"/>
  <c r="BD204" i="2"/>
  <c r="G205" i="2"/>
  <c r="I205" i="2"/>
  <c r="K205" i="2"/>
  <c r="BD206" i="2"/>
  <c r="BD207" i="2"/>
  <c r="BD208" i="2"/>
  <c r="BD209" i="2"/>
  <c r="G210" i="2"/>
  <c r="I210" i="2"/>
  <c r="K210" i="2"/>
  <c r="BD211" i="2"/>
  <c r="G212" i="2"/>
  <c r="I212" i="2"/>
  <c r="K212" i="2"/>
  <c r="BD213" i="2"/>
  <c r="G214" i="2"/>
  <c r="I214" i="2"/>
  <c r="K214" i="2"/>
  <c r="G217" i="2"/>
  <c r="I217" i="2"/>
  <c r="K217" i="2"/>
  <c r="G218" i="2"/>
  <c r="I218" i="2"/>
  <c r="K218" i="2"/>
  <c r="BD219" i="2"/>
  <c r="BD220" i="2"/>
  <c r="BD221" i="2"/>
  <c r="BD222" i="2"/>
  <c r="G223" i="2"/>
  <c r="I223" i="2"/>
  <c r="K223" i="2"/>
  <c r="BD224" i="2"/>
  <c r="BD225" i="2"/>
  <c r="BD226" i="2"/>
  <c r="BD227" i="2"/>
  <c r="BD228" i="2"/>
  <c r="BD229" i="2"/>
  <c r="G232" i="2"/>
  <c r="I232" i="2"/>
  <c r="K232" i="2"/>
  <c r="BD233" i="2"/>
  <c r="BD234" i="2"/>
  <c r="BD235" i="2"/>
  <c r="BD236" i="2"/>
  <c r="BD237" i="2"/>
  <c r="BD238" i="2"/>
  <c r="G239" i="2"/>
  <c r="I239" i="2"/>
  <c r="K239" i="2"/>
  <c r="G242" i="2"/>
  <c r="I242" i="2"/>
  <c r="K242" i="2"/>
  <c r="BD243" i="2"/>
  <c r="BD244" i="2"/>
  <c r="BD245" i="2"/>
  <c r="BD246" i="2"/>
  <c r="G247" i="2"/>
  <c r="I247" i="2"/>
  <c r="K247" i="2"/>
  <c r="BD248" i="2"/>
  <c r="BD249" i="2"/>
  <c r="BD250" i="2"/>
  <c r="BD251" i="2"/>
  <c r="G252" i="2"/>
  <c r="I252" i="2"/>
  <c r="K252" i="2"/>
  <c r="BD253" i="2"/>
  <c r="BD254" i="2"/>
  <c r="BD255" i="2"/>
  <c r="BD256" i="2"/>
  <c r="G259" i="2"/>
  <c r="I259" i="2"/>
  <c r="K259" i="2"/>
  <c r="G260" i="2"/>
  <c r="I260" i="2"/>
  <c r="K260" i="2"/>
  <c r="G261" i="2"/>
  <c r="I261" i="2"/>
  <c r="K261" i="2"/>
  <c r="G262" i="2"/>
  <c r="I262" i="2"/>
  <c r="K262" i="2"/>
  <c r="G263" i="2"/>
  <c r="I263" i="2"/>
  <c r="K263" i="2"/>
  <c r="G264" i="2"/>
  <c r="I264" i="2"/>
  <c r="K264" i="2"/>
  <c r="G265" i="2"/>
  <c r="I265" i="2"/>
  <c r="K265" i="2"/>
  <c r="G266" i="2"/>
  <c r="I266" i="2"/>
  <c r="K266" i="2"/>
  <c r="G8" i="3"/>
  <c r="I8" i="3"/>
  <c r="K8" i="3"/>
  <c r="G10" i="3"/>
  <c r="I10" i="3"/>
  <c r="K10" i="3"/>
  <c r="G12" i="3"/>
  <c r="I12" i="3"/>
  <c r="K12" i="3"/>
  <c r="G14" i="3"/>
  <c r="I14" i="3"/>
  <c r="K14" i="3"/>
  <c r="G16" i="3"/>
  <c r="I16" i="3"/>
  <c r="K16" i="3"/>
  <c r="G18" i="3"/>
  <c r="I18" i="3"/>
  <c r="K18" i="3"/>
  <c r="G20" i="3"/>
  <c r="I20" i="3"/>
  <c r="K20" i="3"/>
  <c r="G21" i="3"/>
  <c r="I21" i="3"/>
  <c r="K21" i="3"/>
  <c r="G22" i="3"/>
  <c r="I22" i="3"/>
  <c r="K22" i="3"/>
  <c r="G23" i="3"/>
  <c r="I23" i="3"/>
  <c r="K23" i="3"/>
  <c r="G25" i="3"/>
  <c r="I25" i="3"/>
  <c r="K25" i="3"/>
  <c r="G28" i="3"/>
  <c r="I28" i="3"/>
  <c r="K28" i="3"/>
  <c r="G29" i="3"/>
  <c r="I29" i="3"/>
  <c r="K29" i="3"/>
  <c r="G30" i="3"/>
  <c r="I30" i="3"/>
  <c r="K30" i="3"/>
  <c r="G31" i="3"/>
  <c r="I31" i="3"/>
  <c r="K31" i="3"/>
  <c r="G33" i="3"/>
  <c r="I33" i="3"/>
  <c r="K33" i="3"/>
  <c r="G35" i="3"/>
  <c r="I35" i="3"/>
  <c r="K35" i="3"/>
  <c r="G37" i="3"/>
  <c r="I37" i="3"/>
  <c r="K37" i="3"/>
  <c r="G39" i="3"/>
  <c r="I39" i="3"/>
  <c r="K39" i="3"/>
  <c r="G40" i="3"/>
  <c r="I40" i="3"/>
  <c r="K40" i="3"/>
  <c r="G41" i="3"/>
  <c r="I41" i="3"/>
  <c r="K41" i="3"/>
  <c r="G42" i="3"/>
  <c r="I42" i="3"/>
  <c r="K42" i="3"/>
  <c r="G43" i="3"/>
  <c r="I43" i="3"/>
  <c r="K43" i="3"/>
  <c r="G44" i="3"/>
  <c r="I44" i="3"/>
  <c r="K44" i="3"/>
  <c r="G45" i="3"/>
  <c r="I45" i="3"/>
  <c r="K45" i="3"/>
  <c r="G46" i="3"/>
  <c r="I46" i="3"/>
  <c r="K46" i="3"/>
  <c r="G47" i="3"/>
  <c r="I47" i="3"/>
  <c r="K47" i="3"/>
  <c r="G48" i="3"/>
  <c r="I48" i="3"/>
  <c r="K48" i="3"/>
  <c r="G49" i="3"/>
  <c r="I49" i="3"/>
  <c r="K49" i="3"/>
  <c r="G50" i="3"/>
  <c r="I50" i="3"/>
  <c r="K50" i="3"/>
  <c r="G51" i="3"/>
  <c r="I51" i="3"/>
  <c r="K51" i="3"/>
  <c r="G52" i="3"/>
  <c r="I52" i="3"/>
  <c r="K52" i="3"/>
  <c r="G55" i="3"/>
  <c r="I55" i="3"/>
  <c r="K55" i="3"/>
  <c r="G57" i="3"/>
  <c r="I57" i="3"/>
  <c r="K57" i="3"/>
  <c r="G59" i="3"/>
  <c r="I59" i="3"/>
  <c r="K59" i="3"/>
  <c r="G61" i="3"/>
  <c r="I61" i="3"/>
  <c r="K61" i="3"/>
  <c r="G63" i="3"/>
  <c r="I63" i="3"/>
  <c r="K63" i="3"/>
  <c r="G64" i="3"/>
  <c r="I64" i="3"/>
  <c r="K64" i="3"/>
  <c r="G65" i="3"/>
  <c r="I65" i="3"/>
  <c r="K65" i="3"/>
  <c r="G67" i="3"/>
  <c r="I67" i="3"/>
  <c r="K67" i="3"/>
  <c r="G69" i="3"/>
  <c r="I69" i="3"/>
  <c r="K69" i="3"/>
  <c r="G70" i="3"/>
  <c r="I70" i="3"/>
  <c r="K70" i="3"/>
  <c r="G71" i="3"/>
  <c r="I71" i="3"/>
  <c r="K71" i="3"/>
  <c r="G72" i="3"/>
  <c r="I72" i="3"/>
  <c r="K72" i="3"/>
  <c r="G74" i="3"/>
  <c r="I74" i="3"/>
  <c r="K74" i="3"/>
  <c r="G75" i="3"/>
  <c r="I75" i="3"/>
  <c r="K75" i="3"/>
  <c r="G76" i="3"/>
  <c r="I76" i="3"/>
  <c r="K76" i="3"/>
  <c r="G77" i="3"/>
  <c r="I77" i="3"/>
  <c r="K77" i="3"/>
  <c r="G78" i="3"/>
  <c r="I78" i="3"/>
  <c r="K78" i="3"/>
  <c r="G81" i="3"/>
  <c r="I81" i="3"/>
  <c r="K81" i="3"/>
  <c r="G82" i="3"/>
  <c r="I82" i="3"/>
  <c r="K82" i="3"/>
  <c r="G83" i="3"/>
  <c r="I83" i="3"/>
  <c r="K83" i="3"/>
  <c r="G84" i="3"/>
  <c r="I84" i="3"/>
  <c r="K84" i="3"/>
  <c r="G85" i="3"/>
  <c r="I85" i="3"/>
  <c r="K85" i="3"/>
  <c r="G87" i="3"/>
  <c r="I87" i="3"/>
  <c r="K87" i="3"/>
  <c r="G88" i="3"/>
  <c r="I88" i="3"/>
  <c r="K88" i="3"/>
  <c r="G90" i="3"/>
  <c r="I90" i="3"/>
  <c r="K90" i="3"/>
  <c r="G91" i="3"/>
  <c r="I91" i="3"/>
  <c r="K91" i="3"/>
  <c r="G92" i="3"/>
  <c r="I92" i="3"/>
  <c r="K92" i="3"/>
  <c r="G93" i="3"/>
  <c r="I93" i="3"/>
  <c r="K93" i="3"/>
  <c r="K94" i="3" s="1"/>
  <c r="X94" i="3" s="1"/>
  <c r="G96" i="3"/>
  <c r="G98" i="3" s="1"/>
  <c r="Z98" i="3" s="1"/>
  <c r="I96" i="3"/>
  <c r="I98" i="3" s="1"/>
  <c r="Y98" i="3" s="1"/>
  <c r="K96" i="3"/>
  <c r="K98" i="3" s="1"/>
  <c r="X98" i="3" s="1"/>
  <c r="G100" i="3"/>
  <c r="I100" i="3"/>
  <c r="K100" i="3"/>
  <c r="G102" i="3"/>
  <c r="I102" i="3"/>
  <c r="K102" i="3"/>
  <c r="G103" i="3"/>
  <c r="I103" i="3"/>
  <c r="K103" i="3"/>
  <c r="K104" i="3" s="1"/>
  <c r="X104" i="3" s="1"/>
  <c r="G8" i="4"/>
  <c r="I8" i="4"/>
  <c r="K8" i="4"/>
  <c r="G9" i="4"/>
  <c r="I9" i="4"/>
  <c r="K9" i="4"/>
  <c r="K11" i="4" s="1"/>
  <c r="X11" i="4" s="1"/>
  <c r="G10" i="4"/>
  <c r="I10" i="4"/>
  <c r="K10" i="4"/>
  <c r="G13" i="4"/>
  <c r="I13" i="4"/>
  <c r="K13" i="4"/>
  <c r="G14" i="4"/>
  <c r="I14" i="4"/>
  <c r="K14" i="4"/>
  <c r="G15" i="4"/>
  <c r="I15" i="4"/>
  <c r="K15" i="4"/>
  <c r="G16" i="4"/>
  <c r="I16" i="4"/>
  <c r="K16" i="4"/>
  <c r="G19" i="4"/>
  <c r="I19" i="4"/>
  <c r="K19" i="4"/>
  <c r="G20" i="4"/>
  <c r="I20" i="4"/>
  <c r="K20" i="4"/>
  <c r="G21" i="4"/>
  <c r="I21" i="4"/>
  <c r="K21" i="4"/>
  <c r="K25" i="4" s="1"/>
  <c r="X25" i="4" s="1"/>
  <c r="G22" i="4"/>
  <c r="I22" i="4"/>
  <c r="K22" i="4"/>
  <c r="G23" i="4"/>
  <c r="I23" i="4"/>
  <c r="K23" i="4"/>
  <c r="G24" i="4"/>
  <c r="I24" i="4"/>
  <c r="K24" i="4"/>
  <c r="G27" i="4"/>
  <c r="I27" i="4"/>
  <c r="K27" i="4"/>
  <c r="G28" i="4"/>
  <c r="I28" i="4"/>
  <c r="K28" i="4"/>
  <c r="G29" i="4"/>
  <c r="I29" i="4"/>
  <c r="K29" i="4"/>
  <c r="G30" i="4"/>
  <c r="I30" i="4"/>
  <c r="K30" i="4"/>
  <c r="G31" i="4"/>
  <c r="I31" i="4"/>
  <c r="K31" i="4"/>
  <c r="G34" i="4"/>
  <c r="I34" i="4"/>
  <c r="K34" i="4"/>
  <c r="G35" i="4"/>
  <c r="I35" i="4"/>
  <c r="K35" i="4"/>
  <c r="G36" i="4"/>
  <c r="I36" i="4"/>
  <c r="K36" i="4"/>
  <c r="G39" i="4"/>
  <c r="I39" i="4"/>
  <c r="K39" i="4"/>
  <c r="G40" i="4"/>
  <c r="I40" i="4"/>
  <c r="K40" i="4"/>
  <c r="G41" i="4"/>
  <c r="I41" i="4"/>
  <c r="K41" i="4"/>
  <c r="G42" i="4"/>
  <c r="I42" i="4"/>
  <c r="K42" i="4"/>
  <c r="G43" i="4"/>
  <c r="I43" i="4"/>
  <c r="K43" i="4"/>
  <c r="G44" i="4"/>
  <c r="I44" i="4"/>
  <c r="K44" i="4"/>
  <c r="G8" i="5"/>
  <c r="I8" i="5"/>
  <c r="K8" i="5"/>
  <c r="G9" i="5"/>
  <c r="I9" i="5"/>
  <c r="K9" i="5"/>
  <c r="G10" i="5"/>
  <c r="I10" i="5"/>
  <c r="K10" i="5"/>
  <c r="G11" i="5"/>
  <c r="I11" i="5"/>
  <c r="K11" i="5"/>
  <c r="G14" i="5"/>
  <c r="I14" i="5"/>
  <c r="K14" i="5"/>
  <c r="G15" i="5"/>
  <c r="I15" i="5"/>
  <c r="K15" i="5"/>
  <c r="G16" i="5"/>
  <c r="I16" i="5"/>
  <c r="K16" i="5"/>
  <c r="G8" i="6"/>
  <c r="I8" i="6"/>
  <c r="K8" i="6"/>
  <c r="G9" i="6"/>
  <c r="I9" i="6"/>
  <c r="K9" i="6"/>
  <c r="G10" i="6"/>
  <c r="I10" i="6"/>
  <c r="K10" i="6"/>
  <c r="G11" i="6"/>
  <c r="I11" i="6"/>
  <c r="K11" i="6"/>
  <c r="G12" i="6"/>
  <c r="I12" i="6"/>
  <c r="K12" i="6"/>
  <c r="G13" i="6"/>
  <c r="I13" i="6"/>
  <c r="K13" i="6"/>
  <c r="G14" i="6"/>
  <c r="I14" i="6"/>
  <c r="K14" i="6"/>
  <c r="G15" i="6"/>
  <c r="I15" i="6"/>
  <c r="K15" i="6"/>
  <c r="G16" i="6"/>
  <c r="I16" i="6"/>
  <c r="K16" i="6"/>
  <c r="G17" i="6"/>
  <c r="I17" i="6"/>
  <c r="K17" i="6"/>
  <c r="G18" i="6"/>
  <c r="I18" i="6"/>
  <c r="K18" i="6"/>
  <c r="G19" i="6"/>
  <c r="I19" i="6"/>
  <c r="K19" i="6"/>
  <c r="D20" i="1"/>
  <c r="D22" i="1"/>
  <c r="G29" i="1"/>
  <c r="H29" i="1"/>
  <c r="G36" i="1"/>
  <c r="H19" i="1" s="1"/>
  <c r="G37" i="4" l="1"/>
  <c r="Z37" i="4" s="1"/>
  <c r="K37" i="4"/>
  <c r="X37" i="4" s="1"/>
  <c r="K161" i="2"/>
  <c r="X161" i="2" s="1"/>
  <c r="G161" i="2"/>
  <c r="Z161" i="2" s="1"/>
  <c r="K240" i="2"/>
  <c r="X240" i="2" s="1"/>
  <c r="I161" i="2"/>
  <c r="Y161" i="2" s="1"/>
  <c r="K91" i="2"/>
  <c r="X91" i="2" s="1"/>
  <c r="K45" i="4"/>
  <c r="X45" i="4" s="1"/>
  <c r="K17" i="5"/>
  <c r="X17" i="5" s="1"/>
  <c r="K17" i="4"/>
  <c r="X17" i="4" s="1"/>
  <c r="I79" i="3"/>
  <c r="Y79" i="3" s="1"/>
  <c r="I20" i="6"/>
  <c r="Y20" i="6" s="1"/>
  <c r="I21" i="6" s="1"/>
  <c r="I32" i="4"/>
  <c r="Y32" i="4" s="1"/>
  <c r="K53" i="3"/>
  <c r="X53" i="3" s="1"/>
  <c r="G191" i="2"/>
  <c r="Z191" i="2" s="1"/>
  <c r="G174" i="2"/>
  <c r="Z174" i="2" s="1"/>
  <c r="G12" i="5"/>
  <c r="Z12" i="5" s="1"/>
  <c r="K12" i="5"/>
  <c r="X12" i="5" s="1"/>
  <c r="K18" i="5" s="1"/>
  <c r="I12" i="5"/>
  <c r="Y12" i="5" s="1"/>
  <c r="G11" i="4"/>
  <c r="Z11" i="4" s="1"/>
  <c r="G240" i="2"/>
  <c r="Z240" i="2" s="1"/>
  <c r="I240" i="2"/>
  <c r="Y240" i="2" s="1"/>
  <c r="K62" i="2"/>
  <c r="X62" i="2" s="1"/>
  <c r="I191" i="2"/>
  <c r="Y191" i="2" s="1"/>
  <c r="G257" i="2"/>
  <c r="Z257" i="2" s="1"/>
  <c r="G230" i="2"/>
  <c r="Z230" i="2" s="1"/>
  <c r="G215" i="2"/>
  <c r="Z215" i="2" s="1"/>
  <c r="K130" i="2"/>
  <c r="X130" i="2" s="1"/>
  <c r="I230" i="2"/>
  <c r="Y230" i="2" s="1"/>
  <c r="K142" i="2"/>
  <c r="X142" i="2" s="1"/>
  <c r="I23" i="2"/>
  <c r="Y23" i="2" s="1"/>
  <c r="K267" i="2"/>
  <c r="X267" i="2" s="1"/>
  <c r="K257" i="2"/>
  <c r="X257" i="2" s="1"/>
  <c r="K79" i="2"/>
  <c r="X79" i="2" s="1"/>
  <c r="G23" i="2"/>
  <c r="Z23" i="2" s="1"/>
  <c r="I142" i="2"/>
  <c r="Y142" i="2" s="1"/>
  <c r="G20" i="6"/>
  <c r="Z20" i="6" s="1"/>
  <c r="G21" i="6" s="1"/>
  <c r="H35" i="1" s="1"/>
  <c r="I35" i="1" s="1"/>
  <c r="F35" i="1" s="1"/>
  <c r="K20" i="6"/>
  <c r="X20" i="6" s="1"/>
  <c r="K21" i="6" s="1"/>
  <c r="I17" i="5"/>
  <c r="Y17" i="5" s="1"/>
  <c r="I18" i="5" s="1"/>
  <c r="G17" i="5"/>
  <c r="Z17" i="5" s="1"/>
  <c r="G18" i="5" s="1"/>
  <c r="H34" i="1" s="1"/>
  <c r="I34" i="1" s="1"/>
  <c r="F34" i="1" s="1"/>
  <c r="I25" i="4"/>
  <c r="Y25" i="4" s="1"/>
  <c r="G25" i="4"/>
  <c r="Z25" i="4" s="1"/>
  <c r="K32" i="4"/>
  <c r="X32" i="4" s="1"/>
  <c r="G32" i="4"/>
  <c r="Z32" i="4" s="1"/>
  <c r="I37" i="4"/>
  <c r="Y37" i="4" s="1"/>
  <c r="I11" i="4"/>
  <c r="Y11" i="4" s="1"/>
  <c r="I46" i="4" s="1"/>
  <c r="I45" i="4"/>
  <c r="Y45" i="4" s="1"/>
  <c r="G45" i="4"/>
  <c r="Z45" i="4" s="1"/>
  <c r="I17" i="4"/>
  <c r="Y17" i="4" s="1"/>
  <c r="G17" i="4"/>
  <c r="Z17" i="4" s="1"/>
  <c r="G53" i="3"/>
  <c r="Z53" i="3" s="1"/>
  <c r="I53" i="3"/>
  <c r="Y53" i="3" s="1"/>
  <c r="K79" i="3"/>
  <c r="X79" i="3" s="1"/>
  <c r="G79" i="3"/>
  <c r="Z79" i="3" s="1"/>
  <c r="I94" i="3"/>
  <c r="Y94" i="3" s="1"/>
  <c r="G94" i="3"/>
  <c r="Z94" i="3" s="1"/>
  <c r="K26" i="3"/>
  <c r="X26" i="3" s="1"/>
  <c r="I26" i="3"/>
  <c r="Y26" i="3" s="1"/>
  <c r="G26" i="3"/>
  <c r="Z26" i="3" s="1"/>
  <c r="I104" i="3"/>
  <c r="Y104" i="3" s="1"/>
  <c r="G104" i="3"/>
  <c r="Z104" i="3" s="1"/>
  <c r="K230" i="2"/>
  <c r="X230" i="2" s="1"/>
  <c r="I130" i="2"/>
  <c r="Y130" i="2" s="1"/>
  <c r="G130" i="2"/>
  <c r="Z130" i="2" s="1"/>
  <c r="I91" i="2"/>
  <c r="Y91" i="2" s="1"/>
  <c r="I268" i="2" s="1"/>
  <c r="K23" i="2"/>
  <c r="X23" i="2" s="1"/>
  <c r="I257" i="2"/>
  <c r="Y257" i="2" s="1"/>
  <c r="K191" i="2"/>
  <c r="X191" i="2" s="1"/>
  <c r="G142" i="2"/>
  <c r="Z142" i="2" s="1"/>
  <c r="I62" i="2"/>
  <c r="Y62" i="2" s="1"/>
  <c r="G62" i="2"/>
  <c r="Z62" i="2" s="1"/>
  <c r="I267" i="2"/>
  <c r="Y267" i="2" s="1"/>
  <c r="G267" i="2"/>
  <c r="Z267" i="2" s="1"/>
  <c r="K174" i="2"/>
  <c r="X174" i="2" s="1"/>
  <c r="I79" i="2"/>
  <c r="Y79" i="2" s="1"/>
  <c r="G79" i="2"/>
  <c r="Z79" i="2" s="1"/>
  <c r="K215" i="2"/>
  <c r="X215" i="2" s="1"/>
  <c r="I215" i="2"/>
  <c r="Y215" i="2" s="1"/>
  <c r="H20" i="1"/>
  <c r="K46" i="4"/>
  <c r="K105" i="3"/>
  <c r="I105" i="3"/>
  <c r="G46" i="4" l="1"/>
  <c r="H33" i="1" s="1"/>
  <c r="I33" i="1" s="1"/>
  <c r="F33" i="1" s="1"/>
  <c r="G105" i="3"/>
  <c r="H32" i="1" s="1"/>
  <c r="I32" i="1" s="1"/>
  <c r="F32" i="1" s="1"/>
  <c r="K268" i="2"/>
  <c r="G268" i="2"/>
  <c r="H31" i="1" s="1"/>
  <c r="I31" i="1" l="1"/>
  <c r="H36" i="1"/>
  <c r="H21" i="1" s="1"/>
  <c r="F31" i="1" l="1"/>
  <c r="F36" i="1" s="1"/>
  <c r="I36" i="1"/>
  <c r="H22" i="1" s="1"/>
  <c r="H23" i="1" s="1"/>
</calcChain>
</file>

<file path=xl/sharedStrings.xml><?xml version="1.0" encoding="utf-8"?>
<sst xmlns="http://schemas.openxmlformats.org/spreadsheetml/2006/main" count="1215" uniqueCount="502">
  <si>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</si>
  <si>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</si>
  <si>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</si>
  <si>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</si>
  <si>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</si>
  <si>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</si>
  <si>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</si>
  <si>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</si>
  <si>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</si>
  <si>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</si>
  <si>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</si>
  <si>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</si>
  <si>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</si>
  <si>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</si>
  <si>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</si>
  <si>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</si>
  <si>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</si>
  <si>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</si>
  <si>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</si>
  <si>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</si>
  <si>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</si>
  <si>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</si>
  <si>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</si>
  <si>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</si>
  <si>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</si>
  <si>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</si>
  <si>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</si>
  <si>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</si>
  <si>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</si>
  <si>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</si>
  <si>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</si>
  <si>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</si>
  <si>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</si>
  <si>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</si>
  <si>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</si>
  <si>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</si>
  <si>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</si>
  <si>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</si>
  <si>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</si>
  <si>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</si>
  <si>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3</t>
  </si>
  <si>
    <t>Svislé a kompletní konstrukce</t>
  </si>
  <si>
    <t>342255028RT1</t>
  </si>
  <si>
    <t>Příčky z desek pórobetonových tl. 15 cm desky P 2 - 500, 599 x 249 x 150 mm</t>
  </si>
  <si>
    <t>2.NP:</t>
  </si>
  <si>
    <t>2,5*1,67</t>
  </si>
  <si>
    <t>3.NP:</t>
  </si>
  <si>
    <t>342264051RT3</t>
  </si>
  <si>
    <t>Podhled sádrokartonový na zavěšenou ocel. konstr. desky standard impreg. tl. 12,5 mm, bez izolace</t>
  </si>
  <si>
    <t>(4,4+4,285)*1,67/2</t>
  </si>
  <si>
    <t>342948111R00</t>
  </si>
  <si>
    <t>Ukotvení příček k cihel.konstr. kotvami na hmožd.</t>
  </si>
  <si>
    <t>m</t>
  </si>
  <si>
    <t>2*2,5</t>
  </si>
  <si>
    <t>61</t>
  </si>
  <si>
    <t>Upravy povrchů vnitřní</t>
  </si>
  <si>
    <t>602011102R00</t>
  </si>
  <si>
    <t>Postřik cementový ručně</t>
  </si>
  <si>
    <t>2,5*1,67-0,6*0,6</t>
  </si>
  <si>
    <t>602011118RT1</t>
  </si>
  <si>
    <t>Omítka jádrová vápenná ručně tloušťka vrstvy 10 mm</t>
  </si>
  <si>
    <t>602011141RT1</t>
  </si>
  <si>
    <t>Štuk vnitřní ručně tloušťka vrstvy 2 mm</t>
  </si>
  <si>
    <t>;2.NP!</t>
  </si>
  <si>
    <t>;(2,5-2,0)*(4,4+4,285+1,67+1,675)-(2,50-1,47+0,86)*0,39+0,2*(0,39+2*(1,47+0,86-2,0))</t>
  </si>
  <si>
    <t>;3.NP!</t>
  </si>
  <si>
    <t>610991111R00</t>
  </si>
  <si>
    <t>Zakrývání výplní vnitřních otvorů</t>
  </si>
  <si>
    <t>0,39*1,47</t>
  </si>
  <si>
    <t>611901111R00</t>
  </si>
  <si>
    <t>Ubroušení výstupků povrchů</t>
  </si>
  <si>
    <t>3,285*1,67</t>
  </si>
  <si>
    <t>2,0*(4,4+4,285+1,675-2*0,9)-0,39*(2,0-0,86)</t>
  </si>
  <si>
    <t>612403399R00</t>
  </si>
  <si>
    <t>Hrubá výplň rýh ve stěnách maltou</t>
  </si>
  <si>
    <t>2*0,15*2,5</t>
  </si>
  <si>
    <t>612421221R00</t>
  </si>
  <si>
    <t>Oprava vápen.omítek stěn do 10 % pl. - hladkých</t>
  </si>
  <si>
    <t>2,5*(4,4+1,675+4,285)-2*0,9*2,0-0,39*1,47</t>
  </si>
  <si>
    <t>63</t>
  </si>
  <si>
    <t>Podlahy a podlahové konstrukce</t>
  </si>
  <si>
    <t>614471715R00</t>
  </si>
  <si>
    <t>Vyspravení beton. konstrukcí - adhézní můstek</t>
  </si>
  <si>
    <t>(1,115+1,0)*1,67/2</t>
  </si>
  <si>
    <t>631312141R00</t>
  </si>
  <si>
    <t>Doplnění rýh betonem v dosavadních mazaninách</t>
  </si>
  <si>
    <t>m3</t>
  </si>
  <si>
    <t>0,03*0,15*1,67</t>
  </si>
  <si>
    <t>632412130RT1</t>
  </si>
  <si>
    <t>Potěr ze SMS, ruční zpracování, tl. 30 mm pro vnitřní účely, spádový</t>
  </si>
  <si>
    <t>64</t>
  </si>
  <si>
    <t>Výplně otvorů</t>
  </si>
  <si>
    <t>763761201R00</t>
  </si>
  <si>
    <t>Montáž otvorových výplní - dvířek, poklopů</t>
  </si>
  <si>
    <t>kus</t>
  </si>
  <si>
    <t>5536019603</t>
  </si>
  <si>
    <t>Dvířka revizní pro obkládání 600 x 600 mm</t>
  </si>
  <si>
    <t>94</t>
  </si>
  <si>
    <t>Lešení a stavební výtahy</t>
  </si>
  <si>
    <t>941955001R00</t>
  </si>
  <si>
    <t>Lešení lehké pomocné, výška podlahy do 1,2 m</t>
  </si>
  <si>
    <t>96</t>
  </si>
  <si>
    <t>Bourání konstrukcí</t>
  </si>
  <si>
    <t>962031136R00</t>
  </si>
  <si>
    <t>Bourání příček z tvárnic tl. 15 cm</t>
  </si>
  <si>
    <t>2*2,5*1,67-0,9*2,0</t>
  </si>
  <si>
    <t>963016111R00</t>
  </si>
  <si>
    <t>DMTZ podhledu SDK, kovová kce., 1xoplášť.12,5 mm</t>
  </si>
  <si>
    <t>(2,69+2,575)*1,67/2+1,57*1,67</t>
  </si>
  <si>
    <t>965043331R00</t>
  </si>
  <si>
    <t>Bourání podkladů bet., potěr tl. 10 cm, pl. 4 m2 tl. cca 3cm</t>
  </si>
  <si>
    <t>0,03*(1,115+1,0)*1,67/2</t>
  </si>
  <si>
    <t>965081713RT2</t>
  </si>
  <si>
    <t>Bourání dlaždic keramických tl. 1 cm, nad 1 m2 sbíječka, dlaždice keramické</t>
  </si>
  <si>
    <t>968061125R00</t>
  </si>
  <si>
    <t>Vyvěšení dřevěných dveřních křídel pl. do 2 m2</t>
  </si>
  <si>
    <t>1+2</t>
  </si>
  <si>
    <t>968072455R00</t>
  </si>
  <si>
    <t>Vybourání kovových dveřních zárubní pl. do 2 m2</t>
  </si>
  <si>
    <t>97</t>
  </si>
  <si>
    <t>Prorážení otvorů</t>
  </si>
  <si>
    <t>970241100R00</t>
  </si>
  <si>
    <t>Řezání prostého betonu hl. řezu 100 mm hl. 30mm</t>
  </si>
  <si>
    <t>1,67</t>
  </si>
  <si>
    <t>978059531R00</t>
  </si>
  <si>
    <t>Odsekání vnitřních obkladů stěn nad 2 m2</t>
  </si>
  <si>
    <t>2,0*(1,675+1,67+2,575+2,69-0,9)-0,39*(2,0-0,86)</t>
  </si>
  <si>
    <t>99</t>
  </si>
  <si>
    <t>Přesun hmot</t>
  </si>
  <si>
    <t>999281108R00</t>
  </si>
  <si>
    <t xml:space="preserve">Přesun hmot pro opravy a údržbu do výšky 12 m </t>
  </si>
  <si>
    <t>t</t>
  </si>
  <si>
    <t>711</t>
  </si>
  <si>
    <t>Izolace proti vodě</t>
  </si>
  <si>
    <t>711212002RT3</t>
  </si>
  <si>
    <t>Stěrka hydroizolační těsnicí hmotou pružná hydroizolace tl. 2mm</t>
  </si>
  <si>
    <t>(2,0-0,2)*(1,67+2*3,285-2*0,9)</t>
  </si>
  <si>
    <t>711401121R00</t>
  </si>
  <si>
    <t>Izolace vodotěsná pásy KERDI</t>
  </si>
  <si>
    <t>vč. lepidla</t>
  </si>
  <si>
    <t>2,0*(1,115+1,0+1,675)-0,39*(2,0-1,47)+0,2*(1,67+2*3,285-2*0,9)</t>
  </si>
  <si>
    <t>998711102R00</t>
  </si>
  <si>
    <t xml:space="preserve">Přesun hmot pro izolace proti vodě, výšky do 12 m </t>
  </si>
  <si>
    <t>721</t>
  </si>
  <si>
    <t>Vnitřní kanalizace</t>
  </si>
  <si>
    <t>721210812R00</t>
  </si>
  <si>
    <t>Demontáž vpusti</t>
  </si>
  <si>
    <t>721211501R00</t>
  </si>
  <si>
    <t>Vpusť podlahová s nerez mřížkou dl. 1100 mm</t>
  </si>
  <si>
    <t>998721102R00</t>
  </si>
  <si>
    <t xml:space="preserve">Přesun hmot pro vnitřní kanalizaci, výšky do 12 m </t>
  </si>
  <si>
    <t>766</t>
  </si>
  <si>
    <t>Konstrukce truhlářské</t>
  </si>
  <si>
    <t>762621120R00</t>
  </si>
  <si>
    <t>Montáž dveří tesařských jednokřídlových</t>
  </si>
  <si>
    <t>2*0,9*2,0</t>
  </si>
  <si>
    <t>771</t>
  </si>
  <si>
    <t>Podlahy z dlaždic a obklady</t>
  </si>
  <si>
    <t>771570012RAI</t>
  </si>
  <si>
    <t>Dlažba z dlaždic keramických 20 x 20 cm do tmele, dlažba ve specifikaci</t>
  </si>
  <si>
    <t>597642021</t>
  </si>
  <si>
    <t>Dlažba reliéfní 200x200x9 mm</t>
  </si>
  <si>
    <t>1,02*14,5039</t>
  </si>
  <si>
    <t>998771102R00</t>
  </si>
  <si>
    <t xml:space="preserve">Přesun hmot pro podlahy z dlaždic, výšky do 12 m </t>
  </si>
  <si>
    <t>776</t>
  </si>
  <si>
    <t>Podlahy povlakové</t>
  </si>
  <si>
    <t>776981121R00</t>
  </si>
  <si>
    <t>Lišta nerezová přechodová, stejná výška krytin</t>
  </si>
  <si>
    <t>2*0,9</t>
  </si>
  <si>
    <t>781</t>
  </si>
  <si>
    <t>Obklady keramické</t>
  </si>
  <si>
    <t>781415015R00</t>
  </si>
  <si>
    <t>Montáž obkladů stěn, porovin.,tmel, 20x20,30x15 cm</t>
  </si>
  <si>
    <t>2,0*(4,4+4,285+1,67+1,675-2*0,9)-0,39*(2,0-0,86)</t>
  </si>
  <si>
    <t>781491001R00</t>
  </si>
  <si>
    <t>Montáž lišt k obkladům</t>
  </si>
  <si>
    <t>1,67+4,4+1,675+4,285-2*0,9+4*2,0</t>
  </si>
  <si>
    <t>5534365050</t>
  </si>
  <si>
    <t>Vnitřní kout 90° Schlüter</t>
  </si>
  <si>
    <t>1,05*36,46/2,5</t>
  </si>
  <si>
    <t>597813600</t>
  </si>
  <si>
    <t>Obkládačka 20x20 bílá mat</t>
  </si>
  <si>
    <t>1,02*40,0308</t>
  </si>
  <si>
    <t>998781102R00</t>
  </si>
  <si>
    <t xml:space="preserve">Přesun hmot pro obklady keramické, výšky do 12 m </t>
  </si>
  <si>
    <t>783</t>
  </si>
  <si>
    <t>Nátěry</t>
  </si>
  <si>
    <t>783122210R00</t>
  </si>
  <si>
    <t>Nátěr syntetický OK "A" 1x + 2x email</t>
  </si>
  <si>
    <t>783201821R00</t>
  </si>
  <si>
    <t>Odstranění nátěrů z kovových konstrukcí opálením</t>
  </si>
  <si>
    <t>2*(0,15+2*0,03+2*0,015)*(2*2,0+1,0)</t>
  </si>
  <si>
    <t>783903812R00</t>
  </si>
  <si>
    <t>Odmaštění saponáty</t>
  </si>
  <si>
    <t>784</t>
  </si>
  <si>
    <t>Malby</t>
  </si>
  <si>
    <t>784191301R00</t>
  </si>
  <si>
    <t>Penetrace podkladu protiplísňová 1x</t>
  </si>
  <si>
    <t>;(2,35-2,0)*(4,4+4,285+1,67+1,675)-(2,35-1,47+0,86)*0,39+0,2*(0,39+2*(1,47+0,86-2,0))</t>
  </si>
  <si>
    <t>;(4,4+4,285)*1,67/2</t>
  </si>
  <si>
    <t>784195212R00</t>
  </si>
  <si>
    <t>Malba tekutá, bílá, 2 x</t>
  </si>
  <si>
    <t>790</t>
  </si>
  <si>
    <t>Vnitřní vybavení</t>
  </si>
  <si>
    <t>790-nc1</t>
  </si>
  <si>
    <t>Věšák na ručníky</t>
  </si>
  <si>
    <t>790-nc2</t>
  </si>
  <si>
    <t>Zrcadlo bílý lesk sklopné</t>
  </si>
  <si>
    <t>790-nc4</t>
  </si>
  <si>
    <t>Koupelnový regál</t>
  </si>
  <si>
    <t>ks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</si>
  <si>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</si>
  <si>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</si>
  <si>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</si>
  <si>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</si>
  <si>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</si>
  <si>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</si>
  <si>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979082318R00</t>
  </si>
  <si>
    <t xml:space="preserve">Vodorovná doprava suti a hmot po suchu do 6000 m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</si>
  <si>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</si>
  <si>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</si>
  <si>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</si>
  <si>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</si>
  <si>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979093111R00</t>
  </si>
  <si>
    <t xml:space="preserve">Uložení suti na skládku bez zhutnění </t>
  </si>
  <si>
    <t>979094211R00</t>
  </si>
  <si>
    <t xml:space="preserve">Nakládání nebo překládání vybourané suti </t>
  </si>
  <si>
    <t>979990001R00</t>
  </si>
  <si>
    <t xml:space="preserve">Poplatek za skládku stavební suti </t>
  </si>
  <si>
    <t>A03</t>
  </si>
  <si>
    <t>Stupačka A3</t>
  </si>
  <si>
    <t>A03 Stupačka A3</t>
  </si>
  <si>
    <t>3.1 Stavebně konstrukční část</t>
  </si>
  <si>
    <t>KANALIZACE</t>
  </si>
  <si>
    <t>721174042</t>
  </si>
  <si>
    <t>Připojovací potrubí, systém HT, včetně odboček a kolen DN 40</t>
  </si>
  <si>
    <t>(dodávka+montáž)</t>
  </si>
  <si>
    <t>721174043</t>
  </si>
  <si>
    <t>Připojovací potrubí, systém HT, včetně odboček a kolen DN 50</t>
  </si>
  <si>
    <t>721174045</t>
  </si>
  <si>
    <t>Připojovací potrubí, systém HT, včetně odboček a kolen DN 100</t>
  </si>
  <si>
    <t>721174025</t>
  </si>
  <si>
    <t>Odpadní (svislé) potrubí splaškové, systém HT DN 100</t>
  </si>
  <si>
    <t>včetně odboček a kolen (dodávka+montáž)</t>
  </si>
  <si>
    <t>721174063</t>
  </si>
  <si>
    <t>Větrací potrubí, systém HT DN 100</t>
  </si>
  <si>
    <t>721174055</t>
  </si>
  <si>
    <t>Dešťové potrubí, systém HT DN 110</t>
  </si>
  <si>
    <t>721194104</t>
  </si>
  <si>
    <t>Zřízení přípojek na potrubí-vyvedení odp. výpustek  40</t>
  </si>
  <si>
    <t>721194105</t>
  </si>
  <si>
    <t>Zřízení přípojek na potrubí-vyvedení odp. výpustek  50</t>
  </si>
  <si>
    <t>721194109</t>
  </si>
  <si>
    <t>Zřízení přípojek na potrubí-vyvedení odp. výpustek  100</t>
  </si>
  <si>
    <t>721290111</t>
  </si>
  <si>
    <t>Zkouška těsnosti kanalizace v objektech vodou do DN 125</t>
  </si>
  <si>
    <t xml:space="preserve"> podle ČSN 73 6760</t>
  </si>
  <si>
    <t>NC-01</t>
  </si>
  <si>
    <t>Přesun hmot do 12m</t>
  </si>
  <si>
    <t>hod</t>
  </si>
  <si>
    <t>722</t>
  </si>
  <si>
    <t>VODOVOD</t>
  </si>
  <si>
    <t>733321212</t>
  </si>
  <si>
    <t>Potrubí plastové z PP-RCT spojované svařováním D 20x2,8</t>
  </si>
  <si>
    <t>733321213</t>
  </si>
  <si>
    <t>Potrubí plastové z PP-RCT spojované svařováním D 25x3,5</t>
  </si>
  <si>
    <t>733321214</t>
  </si>
  <si>
    <t>Potrubí plastové z PP-RCT spojované svařováním D 32x4,4</t>
  </si>
  <si>
    <t>722181221</t>
  </si>
  <si>
    <t>Ochrana potrubí tepelně izolačními trubicemi z pěnového polyetylenu do DN 22 mm</t>
  </si>
  <si>
    <t>přilepených v příčných a podélných spojích, tl. Přes 6 do 10 mm</t>
  </si>
  <si>
    <t>722181222</t>
  </si>
  <si>
    <t>Ochrana potrubí tepelně izolačními trubicemi z pěnového polyetylenu přes DN 22 do 42 mm</t>
  </si>
  <si>
    <t>722181251</t>
  </si>
  <si>
    <t>přilepených v příčných a podélných spojích, tl. Přes 20 do 25 mm</t>
  </si>
  <si>
    <t>722181252</t>
  </si>
  <si>
    <t>734261234</t>
  </si>
  <si>
    <t>Šroubení  přímé  PN 16 do 120°C, mosaz G 3/4'</t>
  </si>
  <si>
    <t>734261235</t>
  </si>
  <si>
    <t>Šroubení  přímé  PN 16 do 120°C, mosaz G 1'</t>
  </si>
  <si>
    <t>722190401</t>
  </si>
  <si>
    <t>Zřízení přípojek na potrubí, vyvedení a upevnění výpůstek do DN 25</t>
  </si>
  <si>
    <t>722 22 0111</t>
  </si>
  <si>
    <t>Nástěnky pro výtokový ventil G 1/2'</t>
  </si>
  <si>
    <t>722220121</t>
  </si>
  <si>
    <t>Nástěnky pro baterii G 1/2'</t>
  </si>
  <si>
    <t>pár</t>
  </si>
  <si>
    <t>722224115</t>
  </si>
  <si>
    <t>Kohouty plnící a vypouštěcí, PN10 G 1/2'</t>
  </si>
  <si>
    <t>722220231</t>
  </si>
  <si>
    <t>Přechod DG D20-1/2'</t>
  </si>
  <si>
    <t>722220232</t>
  </si>
  <si>
    <t>Přechod DG D25-3/4'</t>
  </si>
  <si>
    <t>722220233</t>
  </si>
  <si>
    <t>Přechod DG D32-1'</t>
  </si>
  <si>
    <t>722232044</t>
  </si>
  <si>
    <t>Kohout kulový přímý G 3/4' PN 42 do 185°C vnitřní závit</t>
  </si>
  <si>
    <t>722232045</t>
  </si>
  <si>
    <t>Kohout kulový přímý G 1' PN 42 do 185°C vnitřní závit</t>
  </si>
  <si>
    <t>722 29-0226</t>
  </si>
  <si>
    <t>Tlakové zkoušky potrubí vodovodního do DN 50</t>
  </si>
  <si>
    <t>722 29-0234</t>
  </si>
  <si>
    <t>Proplach a desinfekce vodovodního potrubí do DN 80</t>
  </si>
  <si>
    <t>NC-02</t>
  </si>
  <si>
    <t>Přesun hmot do 12 m</t>
  </si>
  <si>
    <t>725</t>
  </si>
  <si>
    <t>ZAŘIZOVACÍ PŘEDMĚTY</t>
  </si>
  <si>
    <t>725112022</t>
  </si>
  <si>
    <t>Klozetová mísa, závěsná</t>
  </si>
  <si>
    <t>NC-03</t>
  </si>
  <si>
    <t>Sedátko WC Duroplastové s pomalým sklápěním</t>
  </si>
  <si>
    <t>726131041</t>
  </si>
  <si>
    <t>Nosná konstrukce pro zavěšení klozetu výšky 1120mm</t>
  </si>
  <si>
    <t>soub</t>
  </si>
  <si>
    <t>včetně splachovací nádržky, tlumící sada, utěsnění spár sanitárním silikonem (dodávka+montáž)</t>
  </si>
  <si>
    <t>NC-04</t>
  </si>
  <si>
    <t>Ovládací tlačítko</t>
  </si>
  <si>
    <t>725291703</t>
  </si>
  <si>
    <t>Doplňky zařízení koupelen a záchodů smaltované madlo rovné dl 500 mm</t>
  </si>
  <si>
    <t>725291722</t>
  </si>
  <si>
    <t>Doplňky zařízení koupelen a záchodů smaltované madlo krakorcové sklopné dl 834 mm</t>
  </si>
  <si>
    <t>725211681</t>
  </si>
  <si>
    <t>Umyvadlo keramické zdravotní š. 64 cm, se zápachovou uzávěrkou</t>
  </si>
  <si>
    <t>připevněné na stěnu šrouby,   (dodávka+montáž)</t>
  </si>
  <si>
    <t>725822613</t>
  </si>
  <si>
    <t>Baterie stojánková, páková umyvadlová s výpustí</t>
  </si>
  <si>
    <t>721212127</t>
  </si>
  <si>
    <t>Odtokový sprchový žlab délky 1000 mm s krycím roštem a zápachovou uzávěrkou</t>
  </si>
  <si>
    <t>725841333</t>
  </si>
  <si>
    <t>Baterie sprchová podomítková s přepínačem a pevnou  sprchou</t>
  </si>
  <si>
    <t>725244315</t>
  </si>
  <si>
    <t>Zástěna sprchová rámová se skleněnou výplní tl. 4 a 5 mm</t>
  </si>
  <si>
    <t>dveře posuvné jednodílné do niky na vaničku šířky 1600 mm</t>
  </si>
  <si>
    <t>NC-05</t>
  </si>
  <si>
    <t>Sklopné sedátko do sprchy, plastové s nohou</t>
  </si>
  <si>
    <t>725813111</t>
  </si>
  <si>
    <t>Rohový ventil 1/2' bez připojovací hadičky</t>
  </si>
  <si>
    <t>NC-06</t>
  </si>
  <si>
    <t>730</t>
  </si>
  <si>
    <t>VYTÁPĚNÍ</t>
  </si>
  <si>
    <t>733293902</t>
  </si>
  <si>
    <t>Vsazení odbočky na potrubí měděné o rozměru D 15x1  mm</t>
  </si>
  <si>
    <t>733222102</t>
  </si>
  <si>
    <t>Potrubí měděné polotvrdé spojované měkkým pájením D 15x1 mm</t>
  </si>
  <si>
    <t>733224222</t>
  </si>
  <si>
    <t>Příplatek k potrubí měděnému za zhotovení přípojky  z trubek měděných D 15x1 mm</t>
  </si>
  <si>
    <t>733291101</t>
  </si>
  <si>
    <t>Zkouška těsnosti potrubí měděné D do 35x1,5</t>
  </si>
  <si>
    <t>NC-07</t>
  </si>
  <si>
    <t>Potrubní tepelná izolace z pěnového polyetylenu přilepenými v příčných a podélných spojích</t>
  </si>
  <si>
    <t xml:space="preserve"> vn.pr 18/tl.20</t>
  </si>
  <si>
    <t>NC-08</t>
  </si>
  <si>
    <t>Montáž tepelné izolace</t>
  </si>
  <si>
    <t>NC-09</t>
  </si>
  <si>
    <t>H-armatura termostatická pro připojení koupelnových žebříků se středovým připojením</t>
  </si>
  <si>
    <t>DN 15, rohová</t>
  </si>
  <si>
    <t>NC-10</t>
  </si>
  <si>
    <t>Hlavice termostatická, pro ovládání ventilů kapalinové</t>
  </si>
  <si>
    <t>NC-11</t>
  </si>
  <si>
    <t>koupelnové otopné těleso 1800/600 se  středovým připojením</t>
  </si>
  <si>
    <t>735169112</t>
  </si>
  <si>
    <t>Montáž otopného tělesa trubkového s hliníkovými lamelami přes 1800 do 2520 mm</t>
  </si>
  <si>
    <t>NC -12</t>
  </si>
  <si>
    <t>Vypuštění, proplach a napuštění topného systému upravenou topnou vodou, odvzdušnění</t>
  </si>
  <si>
    <t>767</t>
  </si>
  <si>
    <t>KONSTRUKCE ZÁMEČNICKÉ</t>
  </si>
  <si>
    <t>NC-13</t>
  </si>
  <si>
    <t>Uložení potrubí na nosné profily z montážního systému s povrchovou úpravou pozinkováním</t>
  </si>
  <si>
    <t>sada</t>
  </si>
  <si>
    <t>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</si>
  <si>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HZS</t>
  </si>
  <si>
    <t>NC-14</t>
  </si>
  <si>
    <t>Demontáž kanalizace, vodovodu, zařizovacích předmětů, radiátorů, potrubí , izolace</t>
  </si>
  <si>
    <t>odvoz a ekologická likvidace</t>
  </si>
  <si>
    <t>NC-15</t>
  </si>
  <si>
    <t>Stavební výpomoci, sekání drážek</t>
  </si>
  <si>
    <t>NC-16</t>
  </si>
  <si>
    <t>Vyhotovení předávacích protokolů</t>
  </si>
  <si>
    <t>3.4a ZTI, ÚT</t>
  </si>
  <si>
    <t>E1</t>
  </si>
  <si>
    <t>Dobrojení stávajících rozvaděčů</t>
  </si>
  <si>
    <t>e-01</t>
  </si>
  <si>
    <t>10B/1N/0,03A kombinace  chrániče a jističe</t>
  </si>
  <si>
    <t>e-02</t>
  </si>
  <si>
    <t>16B/1N/0,03A kombinace  chrániče a jističe</t>
  </si>
  <si>
    <t>e-03</t>
  </si>
  <si>
    <t>Podružný materiál, svorky, žlaby, vývodky, drátování ...</t>
  </si>
  <si>
    <t>set</t>
  </si>
  <si>
    <t>E2</t>
  </si>
  <si>
    <t>Nosný systém, trubkování</t>
  </si>
  <si>
    <t>e-04</t>
  </si>
  <si>
    <t>krabice přístrojová</t>
  </si>
  <si>
    <t>e-05</t>
  </si>
  <si>
    <t>krabice s víčkem</t>
  </si>
  <si>
    <t>e-06</t>
  </si>
  <si>
    <t>krabice rozbočovací</t>
  </si>
  <si>
    <t>e-07</t>
  </si>
  <si>
    <t>trubka ohebná d16</t>
  </si>
  <si>
    <t>E3</t>
  </si>
  <si>
    <t>Kabely</t>
  </si>
  <si>
    <t>e-08</t>
  </si>
  <si>
    <t>CYKY-0 3x1.5 pod omítkou</t>
  </si>
  <si>
    <t>e-09</t>
  </si>
  <si>
    <t>CYKY-J 3x1.5 pod omítkou</t>
  </si>
  <si>
    <t>e-10</t>
  </si>
  <si>
    <t>CYKY-J 3x2.5 pod omítkou</t>
  </si>
  <si>
    <t>e-11</t>
  </si>
  <si>
    <t>CY 6 zž pod omítkou</t>
  </si>
  <si>
    <t>e-12</t>
  </si>
  <si>
    <t>CY 25 zž pod omítkou</t>
  </si>
  <si>
    <t>e-13</t>
  </si>
  <si>
    <t>Ukončení vodiče do 2,5mm2</t>
  </si>
  <si>
    <t>E4</t>
  </si>
  <si>
    <t>Přístroje a zařízení</t>
  </si>
  <si>
    <t>e-14</t>
  </si>
  <si>
    <t>přepínač č. 6, 10A, zapuštěný, IP20</t>
  </si>
  <si>
    <t>e-15</t>
  </si>
  <si>
    <t>přepínač č. 6+1, 10A, zapuštěný, IP20</t>
  </si>
  <si>
    <t>e-16</t>
  </si>
  <si>
    <t>ovládací tlačítko 10A, zapuštěný, IP20, signalizace</t>
  </si>
  <si>
    <t>e-17</t>
  </si>
  <si>
    <t>zásuvka 230V/16A, pod om. IP40</t>
  </si>
  <si>
    <t>e-18</t>
  </si>
  <si>
    <t>ochranná přípojnice v krabici 150x150</t>
  </si>
  <si>
    <t>E5</t>
  </si>
  <si>
    <t>Svítidla vč. zdrojů a recyklace</t>
  </si>
  <si>
    <t>e-19</t>
  </si>
  <si>
    <t>B/svítidlo LED, 34 W, 4200 lm, Ra 80, 3000K, IP54,  na povrch</t>
  </si>
  <si>
    <t>e-20</t>
  </si>
  <si>
    <t>D/svítidlo LED, 14 W, 1200 lm, Ra 80, 3000K, IP44,  na povrch</t>
  </si>
  <si>
    <t>e-21</t>
  </si>
  <si>
    <t>N/svítidlo LED,   3 W,  250 lm, IP44, na povrch, nouzové 3hod</t>
  </si>
  <si>
    <t>E6</t>
  </si>
  <si>
    <t>Revize, zkoušky, HZS</t>
  </si>
  <si>
    <t>e-22</t>
  </si>
  <si>
    <t>Dodavatelská dokumentace vč. skutečného provedení</t>
  </si>
  <si>
    <t>e-23</t>
  </si>
  <si>
    <t>Zednické výpomoci (průrazy, vrtání, niky, kapsy sekání, řezání drážek ...)</t>
  </si>
  <si>
    <t>e-24</t>
  </si>
  <si>
    <t>Demontáže</t>
  </si>
  <si>
    <t>e-25</t>
  </si>
  <si>
    <t>Montáže, úprava stávajícího rozvaděče</t>
  </si>
  <si>
    <t>e-26</t>
  </si>
  <si>
    <t>podružný materiál</t>
  </si>
  <si>
    <t>e-27</t>
  </si>
  <si>
    <t>Revize</t>
  </si>
  <si>
    <t>3.4b Elektroinstalace</t>
  </si>
  <si>
    <t>V1</t>
  </si>
  <si>
    <t>Zař.č.1. odvětrání sociálního zázemí</t>
  </si>
  <si>
    <t>1.02</t>
  </si>
  <si>
    <t>talířový ventil odvodní kovový pr. 160, bílý</t>
  </si>
  <si>
    <t>1.03.1</t>
  </si>
  <si>
    <t>spiro pozink potrubí, safe-click, s gumovým těsněním a břitem pr160 + 15%tvarovek</t>
  </si>
  <si>
    <t>1.03.2</t>
  </si>
  <si>
    <t>spiro pozink potrubí, safe-click, s gumovým těsněním a břitem pr125 + 15%tvarovek</t>
  </si>
  <si>
    <t>v-01</t>
  </si>
  <si>
    <t>pružné potrubí pro dopojení ventilátorů - sonovac pr125</t>
  </si>
  <si>
    <t>V2</t>
  </si>
  <si>
    <t>ostatní zař.č.1</t>
  </si>
  <si>
    <t>v-02</t>
  </si>
  <si>
    <t>montážní materiál,pvc pásky,samořezné vruty, závesnýmateriál,objímky,silikon,řezný materiál</t>
  </si>
  <si>
    <t>v-03</t>
  </si>
  <si>
    <t>montáž hrubých rozvodů</t>
  </si>
  <si>
    <t>v-04</t>
  </si>
  <si>
    <t>doprava</t>
  </si>
  <si>
    <t>3.4c VZT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</si>
  <si>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</si>
  <si>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</si>
  <si>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</si>
  <si>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</si>
  <si>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</si>
  <si>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</si>
  <si>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</si>
  <si>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</si>
  <si>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</si>
  <si>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</si>
  <si>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</si>
  <si>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</si>
  <si>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</si>
  <si>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</si>
  <si>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</si>
  <si>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</si>
  <si>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</si>
  <si>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Pol15</t>
  </si>
  <si>
    <t>Provozní řád pro zkušební provoz</t>
  </si>
  <si>
    <t>soubor</t>
  </si>
  <si>
    <t>Pol16</t>
  </si>
  <si>
    <t>Provozní řád pro trvalý provoz</t>
  </si>
  <si>
    <t>Pol18</t>
  </si>
  <si>
    <t>Dokumentace skutečného provedení</t>
  </si>
  <si>
    <t>Pol19</t>
  </si>
  <si>
    <t>Dílenská dokumentace</t>
  </si>
  <si>
    <t>Pol26</t>
  </si>
  <si>
    <t>Komplexní zkoušky</t>
  </si>
  <si>
    <t>3.5 Ostatní a vedlejší náklady</t>
  </si>
  <si>
    <t>;2.NP</t>
  </si>
  <si>
    <t>(2,5-2,0)*(4,4+4,285+1,67+1,675)-(2,50-1,47+0,86)*0,39+0,2*(0,39+2*(1,47+0,86-2,0))</t>
  </si>
  <si>
    <t>3.NP</t>
  </si>
  <si>
    <t>2.NP</t>
  </si>
  <si>
    <t>(2,35-2,0)*(4,4+4,285+1,67+1,675)-(2,35-1,47+0,86)*0,39+0,2*(0,39+2*(1,47+0,86-2,0))</t>
  </si>
  <si>
    <t>Oprava koupelen v domově pro seniory U Moravy,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</si>
</sst>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4" fontId="24" fillId="5" borderId="28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3" fillId="0" borderId="4" xfId="1" applyBorder="1"/>
    <xf numFmtId="0" fontId="20" fillId="0" borderId="0" xfId="1" applyFont="1" applyAlignment="1">
      <alignment wrapText="1"/>
    </xf>
    <xf numFmtId="0" fontId="26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7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9" fillId="0" borderId="0" xfId="1" applyFont="1"/>
    <xf numFmtId="0" fontId="28" fillId="0" borderId="0" xfId="1" applyFont="1"/>
    <xf numFmtId="0" fontId="29" fillId="0" borderId="0" xfId="1" applyFont="1"/>
    <xf numFmtId="3" fontId="29" fillId="0" borderId="0" xfId="1" applyNumberFormat="1" applyFont="1" applyAlignment="1">
      <alignment horizontal="right"/>
    </xf>
    <xf numFmtId="4" fontId="29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0" fontId="30" fillId="0" borderId="0" xfId="0" applyFont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0" fontId="5" fillId="0" borderId="30" xfId="0" applyFont="1" applyBorder="1"/>
    <xf numFmtId="166" fontId="5" fillId="0" borderId="31" xfId="0" applyNumberFormat="1" applyFont="1" applyBorder="1"/>
    <xf numFmtId="3" fontId="5" fillId="0" borderId="3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33" xfId="0" applyFont="1" applyFill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right"/>
    </xf>
    <xf numFmtId="3" fontId="6" fillId="0" borderId="35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6" fillId="4" borderId="33" xfId="0" applyNumberFormat="1" applyFont="1" applyFill="1" applyBorder="1" applyAlignment="1">
      <alignment horizontal="right" vertical="center"/>
    </xf>
    <xf numFmtId="49" fontId="31" fillId="0" borderId="0" xfId="0" applyNumberFormat="1" applyFont="1" applyAlignment="1">
      <alignment horizontal="left"/>
    </xf>
    <xf numFmtId="49" fontId="31" fillId="0" borderId="30" xfId="0" applyNumberFormat="1" applyFont="1" applyBorder="1" applyAlignment="1">
      <alignment horizontal="left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49" fontId="24" fillId="5" borderId="26" xfId="1" applyNumberFormat="1" applyFont="1" applyFill="1" applyBorder="1" applyAlignment="1">
      <alignment horizontal="left" wrapText="1"/>
    </xf>
    <xf numFmtId="49" fontId="25" fillId="0" borderId="27" xfId="0" applyNumberFormat="1" applyFont="1" applyBorder="1" applyAlignment="1">
      <alignment horizontal="left" wrapText="1"/>
    </xf>
    <xf numFmtId="0" fontId="8" fillId="0" borderId="0" xfId="1" applyFont="1" applyAlignment="1">
      <alignment horizontal="left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6"/>
  <sheetViews>
    <sheetView showGridLines="0" tabSelected="1" zoomScaleNormal="75" zoomScaleSheetLayoutView="75" workbookViewId="0">
      <selection activeCell="G32" sqref="G32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501</v>
      </c>
      <c r="E5" s="10"/>
      <c r="F5" s="11"/>
      <c r="G5" s="11"/>
      <c r="H5" s="11"/>
      <c r="N5" s="5"/>
    </row>
    <row r="7" spans="2:14" ht="15.75" x14ac:dyDescent="0.25">
      <c r="C7" s="12"/>
      <c r="D7" s="144" t="s">
        <v>231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6">
        <f>CEILING(G36,1)</f>
        <v>0</v>
      </c>
      <c r="I19" s="167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8">
        <f>ROUND(H19*D20/100,1)</f>
        <v>0</v>
      </c>
      <c r="I20" s="169"/>
      <c r="J20" s="32"/>
    </row>
    <row r="21" spans="2:11" x14ac:dyDescent="0.2">
      <c r="B21" s="23" t="s">
        <v>4</v>
      </c>
      <c r="C21" s="24"/>
      <c r="D21" s="25">
        <v>15</v>
      </c>
      <c r="E21" s="26" t="s">
        <v>5</v>
      </c>
      <c r="F21" s="30"/>
      <c r="G21" s="31"/>
      <c r="H21" s="168">
        <f>H36</f>
        <v>0</v>
      </c>
      <c r="I21" s="169"/>
      <c r="J21" s="32"/>
    </row>
    <row r="22" spans="2:11" ht="13.5" thickBot="1" x14ac:dyDescent="0.25">
      <c r="B22" s="23" t="s">
        <v>6</v>
      </c>
      <c r="C22" s="24"/>
      <c r="D22" s="25">
        <f>SazbaDPH2</f>
        <v>15</v>
      </c>
      <c r="E22" s="26" t="s">
        <v>5</v>
      </c>
      <c r="F22" s="33"/>
      <c r="G22" s="34"/>
      <c r="H22" s="170">
        <f>I36</f>
        <v>0</v>
      </c>
      <c r="I22" s="171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4">
        <f>SUM(SUM(H19:I22))</f>
        <v>0</v>
      </c>
      <c r="I23" s="165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57" t="s">
        <v>10</v>
      </c>
      <c r="G29" s="155" t="str">
        <f>CONCATENATE("Základ DPH ",SazbaDPH1," %")</f>
        <v>Základ DPH 21 %</v>
      </c>
      <c r="H29" s="46" t="str">
        <f>CONCATENATE("Základ DPH ",SazbaDPH2," %")</f>
        <v>Základ DPH 15 %</v>
      </c>
      <c r="I29" s="47" t="s">
        <v>11</v>
      </c>
    </row>
    <row r="30" spans="2:11" x14ac:dyDescent="0.2">
      <c r="B30" s="48" t="s">
        <v>230</v>
      </c>
      <c r="C30" s="49" t="s">
        <v>231</v>
      </c>
      <c r="D30" s="50"/>
      <c r="E30" s="51"/>
      <c r="F30" s="158"/>
      <c r="G30" s="52"/>
      <c r="H30" s="53"/>
      <c r="I30" s="53"/>
    </row>
    <row r="31" spans="2:11" x14ac:dyDescent="0.2">
      <c r="B31" s="145"/>
      <c r="C31" s="162" t="s">
        <v>233</v>
      </c>
      <c r="D31" s="146"/>
      <c r="E31" s="147"/>
      <c r="F31" s="159">
        <f t="shared" ref="F31:F35" si="0">G31+H31+I31</f>
        <v>0</v>
      </c>
      <c r="G31" s="148">
        <v>0</v>
      </c>
      <c r="H31" s="149">
        <f>'A03 3.1 '!G268</f>
        <v>0</v>
      </c>
      <c r="I31" s="149">
        <f>(G31*SazbaDPH1)/100+(H31*SazbaDPH2)/100</f>
        <v>0</v>
      </c>
    </row>
    <row r="32" spans="2:11" x14ac:dyDescent="0.2">
      <c r="B32" s="145"/>
      <c r="C32" s="162" t="s">
        <v>379</v>
      </c>
      <c r="D32" s="146"/>
      <c r="E32" s="147"/>
      <c r="F32" s="159">
        <f t="shared" si="0"/>
        <v>0</v>
      </c>
      <c r="G32" s="148">
        <v>0</v>
      </c>
      <c r="H32" s="149">
        <f>'A03 3.4a '!G105</f>
        <v>0</v>
      </c>
      <c r="I32" s="149">
        <f>(G32*SazbaDPH1)/100+(H32*SazbaDPH2)/100</f>
        <v>0</v>
      </c>
    </row>
    <row r="33" spans="2:10" x14ac:dyDescent="0.2">
      <c r="B33" s="145"/>
      <c r="C33" s="162" t="s">
        <v>447</v>
      </c>
      <c r="D33" s="146"/>
      <c r="E33" s="147"/>
      <c r="F33" s="159">
        <f t="shared" si="0"/>
        <v>0</v>
      </c>
      <c r="G33" s="148">
        <v>0</v>
      </c>
      <c r="H33" s="149">
        <f>'A03 3.4b '!G46</f>
        <v>0</v>
      </c>
      <c r="I33" s="149">
        <f>(G33*SazbaDPH1)/100+(H33*SazbaDPH2)/100</f>
        <v>0</v>
      </c>
    </row>
    <row r="34" spans="2:10" x14ac:dyDescent="0.2">
      <c r="B34" s="145"/>
      <c r="C34" s="162" t="s">
        <v>466</v>
      </c>
      <c r="D34" s="146"/>
      <c r="E34" s="147"/>
      <c r="F34" s="159">
        <f t="shared" si="0"/>
        <v>0</v>
      </c>
      <c r="G34" s="148">
        <v>0</v>
      </c>
      <c r="H34" s="149">
        <f>'A03 3.4c '!G18</f>
        <v>0</v>
      </c>
      <c r="I34" s="149">
        <f>(G34*SazbaDPH1)/100+(H34*SazbaDPH2)/100</f>
        <v>0</v>
      </c>
    </row>
    <row r="35" spans="2:10" x14ac:dyDescent="0.2">
      <c r="B35" s="150"/>
      <c r="C35" s="163" t="s">
        <v>495</v>
      </c>
      <c r="D35" s="151"/>
      <c r="E35" s="152"/>
      <c r="F35" s="160">
        <f t="shared" si="0"/>
        <v>0</v>
      </c>
      <c r="G35" s="153">
        <v>0</v>
      </c>
      <c r="H35" s="154">
        <f>'A03 3.5 '!G21</f>
        <v>0</v>
      </c>
      <c r="I35" s="154">
        <f>(G35*SazbaDPH1)/100+(H35*SazbaDPH2)/100</f>
        <v>0</v>
      </c>
    </row>
    <row r="36" spans="2:10" ht="17.25" customHeight="1" x14ac:dyDescent="0.2">
      <c r="B36" s="54" t="s">
        <v>12</v>
      </c>
      <c r="C36" s="55"/>
      <c r="D36" s="56"/>
      <c r="E36" s="57"/>
      <c r="F36" s="161">
        <f>SUM(F30:F35)</f>
        <v>0</v>
      </c>
      <c r="G36" s="156">
        <f>SUM(G30:G30)</f>
        <v>0</v>
      </c>
      <c r="H36" s="58">
        <f>SUM(H30:H35)</f>
        <v>0</v>
      </c>
      <c r="I36" s="58">
        <f>SUM(I30:I35)</f>
        <v>0</v>
      </c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39" spans="2:10" x14ac:dyDescent="0.2">
      <c r="B39" s="59"/>
      <c r="C39" s="59"/>
      <c r="D39" s="59"/>
      <c r="E39" s="59"/>
      <c r="F39" s="59"/>
      <c r="G39" s="59"/>
      <c r="H39" s="59"/>
      <c r="I39" s="59"/>
      <c r="J39" s="59"/>
    </row>
    <row r="40" spans="2:10" x14ac:dyDescent="0.2">
      <c r="B40" s="59"/>
      <c r="C40" s="59"/>
      <c r="D40" s="59"/>
      <c r="E40" s="59"/>
      <c r="F40" s="59"/>
      <c r="G40" s="59"/>
      <c r="H40" s="59"/>
      <c r="I40" s="59"/>
      <c r="J40" s="59"/>
    </row>
    <row r="41" spans="2:10" x14ac:dyDescent="0.2">
      <c r="B41" s="59"/>
      <c r="C41" s="59"/>
      <c r="D41" s="59"/>
      <c r="E41" s="59"/>
      <c r="F41" s="59"/>
      <c r="G41" s="59"/>
      <c r="H41" s="59"/>
      <c r="I41" s="59"/>
      <c r="J41" s="59"/>
    </row>
    <row r="46" spans="2:10" x14ac:dyDescent="0.2">
      <c r="C46" s="60"/>
      <c r="D46" s="13"/>
      <c r="E46" s="60"/>
      <c r="F46" s="60"/>
      <c r="H46" s="60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246"/>
  <sheetViews>
    <sheetView showGridLines="0" showZeros="0" topLeftCell="A139" zoomScale="120" zoomScaleNormal="120" workbookViewId="0">
      <selection activeCell="F152" sqref="F8:F152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233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</v>
      </c>
      <c r="C7" s="88" t="s">
        <v>41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42</v>
      </c>
      <c r="C8" s="97" t="s">
        <v>43</v>
      </c>
      <c r="D8" s="98" t="s">
        <v>29</v>
      </c>
      <c r="E8" s="99">
        <v>8.35</v>
      </c>
      <c r="F8" s="100"/>
      <c r="G8" s="101">
        <f>E8*F8</f>
        <v>0</v>
      </c>
      <c r="H8" s="102">
        <v>0.10550000000000601</v>
      </c>
      <c r="I8" s="103">
        <f>E8*H8</f>
        <v>0.88092500000005014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5.5" x14ac:dyDescent="0.2">
      <c r="A9" s="105"/>
      <c r="B9" s="106"/>
      <c r="C9" s="172" t="s">
        <v>44</v>
      </c>
      <c r="D9" s="173"/>
      <c r="E9" s="109">
        <v>0</v>
      </c>
      <c r="F9" s="110"/>
      <c r="G9" s="111"/>
      <c r="H9" s="112"/>
      <c r="I9" s="107"/>
      <c r="K9" s="107"/>
      <c r="M9" s="108" t="s">
        <v>44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13" t="str">
        <f>C8</f>
        <v>Příčky z desek pórobetonových tl. 15 cm desky P 2 - 500, 599 x 249 x 150 mm</v>
      </c>
      <c r="BE9" s="104"/>
      <c r="BF9" s="104"/>
      <c r="BG9" s="104"/>
      <c r="BH9" s="104"/>
      <c r="BI9" s="104"/>
      <c r="BJ9" s="104"/>
      <c r="BK9" s="104"/>
    </row>
    <row r="10" spans="1:104" x14ac:dyDescent="0.2">
      <c r="A10" s="105"/>
      <c r="B10" s="106"/>
      <c r="C10" s="172" t="s">
        <v>45</v>
      </c>
      <c r="D10" s="173"/>
      <c r="E10" s="109">
        <v>4.1749999999999998</v>
      </c>
      <c r="F10" s="110"/>
      <c r="G10" s="111"/>
      <c r="H10" s="112"/>
      <c r="I10" s="107"/>
      <c r="K10" s="107"/>
      <c r="M10" s="108" t="s">
        <v>45</v>
      </c>
      <c r="O10" s="9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13" t="str">
        <f>C9</f>
        <v>2.NP:</v>
      </c>
      <c r="BE10" s="104"/>
      <c r="BF10" s="104"/>
      <c r="BG10" s="104"/>
      <c r="BH10" s="104"/>
      <c r="BI10" s="104"/>
      <c r="BJ10" s="104"/>
      <c r="BK10" s="104"/>
    </row>
    <row r="11" spans="1:104" x14ac:dyDescent="0.2">
      <c r="A11" s="105"/>
      <c r="B11" s="106"/>
      <c r="C11" s="172" t="s">
        <v>46</v>
      </c>
      <c r="D11" s="173"/>
      <c r="E11" s="109">
        <v>0</v>
      </c>
      <c r="F11" s="110"/>
      <c r="G11" s="111"/>
      <c r="H11" s="112"/>
      <c r="I11" s="107"/>
      <c r="K11" s="107"/>
      <c r="M11" s="108" t="s">
        <v>46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13" t="str">
        <f>C10</f>
        <v>2,5*1,67</v>
      </c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105"/>
      <c r="B12" s="106"/>
      <c r="C12" s="172" t="s">
        <v>45</v>
      </c>
      <c r="D12" s="173"/>
      <c r="E12" s="109">
        <v>4.1749999999999998</v>
      </c>
      <c r="F12" s="110"/>
      <c r="G12" s="111"/>
      <c r="H12" s="112"/>
      <c r="I12" s="107"/>
      <c r="K12" s="107"/>
      <c r="M12" s="108" t="s">
        <v>45</v>
      </c>
      <c r="O12" s="9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13" t="str">
        <f>C11</f>
        <v>3.NP:</v>
      </c>
      <c r="BE12" s="104"/>
      <c r="BF12" s="104"/>
      <c r="BG12" s="104"/>
      <c r="BH12" s="104"/>
      <c r="BI12" s="104"/>
      <c r="BJ12" s="104"/>
      <c r="BK12" s="104"/>
    </row>
    <row r="13" spans="1:104" ht="22.5" x14ac:dyDescent="0.2">
      <c r="A13" s="95">
        <v>2</v>
      </c>
      <c r="B13" s="96" t="s">
        <v>47</v>
      </c>
      <c r="C13" s="97" t="s">
        <v>48</v>
      </c>
      <c r="D13" s="98" t="s">
        <v>29</v>
      </c>
      <c r="E13" s="99">
        <v>14.5039</v>
      </c>
      <c r="F13" s="100"/>
      <c r="G13" s="101">
        <f>E13*F13</f>
        <v>0</v>
      </c>
      <c r="H13" s="102">
        <v>1.8599999999992199E-2</v>
      </c>
      <c r="I13" s="103">
        <f>E13*H13</f>
        <v>0.26977253999988687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ht="25.5" x14ac:dyDescent="0.2">
      <c r="A14" s="105"/>
      <c r="B14" s="106"/>
      <c r="C14" s="172" t="s">
        <v>44</v>
      </c>
      <c r="D14" s="173"/>
      <c r="E14" s="109">
        <v>0</v>
      </c>
      <c r="F14" s="110"/>
      <c r="G14" s="111"/>
      <c r="H14" s="112"/>
      <c r="I14" s="107"/>
      <c r="K14" s="107"/>
      <c r="M14" s="108" t="s">
        <v>44</v>
      </c>
      <c r="O14" s="9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13" t="str">
        <f>C13</f>
        <v>Podhled sádrokartonový na zavěšenou ocel. konstr. desky standard impreg. tl. 12,5 mm, bez izolace</v>
      </c>
      <c r="BE14" s="104"/>
      <c r="BF14" s="104"/>
      <c r="BG14" s="104"/>
      <c r="BH14" s="104"/>
      <c r="BI14" s="104"/>
      <c r="BJ14" s="104"/>
      <c r="BK14" s="104"/>
    </row>
    <row r="15" spans="1:104" x14ac:dyDescent="0.2">
      <c r="A15" s="105"/>
      <c r="B15" s="106"/>
      <c r="C15" s="172" t="s">
        <v>49</v>
      </c>
      <c r="D15" s="173"/>
      <c r="E15" s="109">
        <v>7.2519999999999998</v>
      </c>
      <c r="F15" s="110"/>
      <c r="G15" s="111"/>
      <c r="H15" s="112"/>
      <c r="I15" s="107"/>
      <c r="K15" s="107"/>
      <c r="M15" s="108" t="s">
        <v>49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13" t="str">
        <f>C14</f>
        <v>2.NP:</v>
      </c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105"/>
      <c r="B16" s="106"/>
      <c r="C16" s="172" t="s">
        <v>46</v>
      </c>
      <c r="D16" s="173"/>
      <c r="E16" s="109">
        <v>0</v>
      </c>
      <c r="F16" s="110"/>
      <c r="G16" s="111"/>
      <c r="H16" s="112"/>
      <c r="I16" s="107"/>
      <c r="K16" s="107"/>
      <c r="M16" s="108" t="s">
        <v>46</v>
      </c>
      <c r="O16" s="9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13" t="str">
        <f>C15</f>
        <v>(4,4+4,285)*1,67/2</v>
      </c>
      <c r="BE16" s="104"/>
      <c r="BF16" s="104"/>
      <c r="BG16" s="104"/>
      <c r="BH16" s="104"/>
      <c r="BI16" s="104"/>
      <c r="BJ16" s="104"/>
      <c r="BK16" s="104"/>
    </row>
    <row r="17" spans="1:104" x14ac:dyDescent="0.2">
      <c r="A17" s="105"/>
      <c r="B17" s="106"/>
      <c r="C17" s="172" t="s">
        <v>49</v>
      </c>
      <c r="D17" s="173"/>
      <c r="E17" s="109">
        <v>7.2519999999999998</v>
      </c>
      <c r="F17" s="110"/>
      <c r="G17" s="111"/>
      <c r="H17" s="112"/>
      <c r="I17" s="107"/>
      <c r="K17" s="107"/>
      <c r="M17" s="108" t="s">
        <v>49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13" t="str">
        <f>C16</f>
        <v>3.NP:</v>
      </c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3</v>
      </c>
      <c r="B18" s="96" t="s">
        <v>50</v>
      </c>
      <c r="C18" s="97" t="s">
        <v>51</v>
      </c>
      <c r="D18" s="98" t="s">
        <v>52</v>
      </c>
      <c r="E18" s="99">
        <v>10</v>
      </c>
      <c r="F18" s="100"/>
      <c r="G18" s="101">
        <f>E18*F18</f>
        <v>0</v>
      </c>
      <c r="H18" s="102">
        <v>1.02000000000046E-3</v>
      </c>
      <c r="I18" s="103">
        <f>E18*H18</f>
        <v>1.0200000000004599E-2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1</v>
      </c>
      <c r="AC18" s="104">
        <v>1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1</v>
      </c>
      <c r="CZ18" s="61">
        <v>1</v>
      </c>
    </row>
    <row r="19" spans="1:104" x14ac:dyDescent="0.2">
      <c r="A19" s="105"/>
      <c r="B19" s="106"/>
      <c r="C19" s="172" t="s">
        <v>44</v>
      </c>
      <c r="D19" s="173"/>
      <c r="E19" s="109">
        <v>0</v>
      </c>
      <c r="F19" s="110"/>
      <c r="G19" s="111"/>
      <c r="H19" s="112"/>
      <c r="I19" s="107"/>
      <c r="K19" s="107"/>
      <c r="M19" s="108" t="s">
        <v>44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13" t="str">
        <f>C18</f>
        <v>Ukotvení příček k cihel.konstr. kotvami na hmožd.</v>
      </c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105"/>
      <c r="B20" s="106"/>
      <c r="C20" s="172" t="s">
        <v>53</v>
      </c>
      <c r="D20" s="173"/>
      <c r="E20" s="109">
        <v>5</v>
      </c>
      <c r="F20" s="110"/>
      <c r="G20" s="111"/>
      <c r="H20" s="112"/>
      <c r="I20" s="107"/>
      <c r="K20" s="107"/>
      <c r="M20" s="108" t="s">
        <v>53</v>
      </c>
      <c r="O20" s="9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13" t="str">
        <f>C19</f>
        <v>2.NP:</v>
      </c>
      <c r="BE20" s="104"/>
      <c r="BF20" s="104"/>
      <c r="BG20" s="104"/>
      <c r="BH20" s="104"/>
      <c r="BI20" s="104"/>
      <c r="BJ20" s="104"/>
      <c r="BK20" s="104"/>
    </row>
    <row r="21" spans="1:104" x14ac:dyDescent="0.2">
      <c r="A21" s="105"/>
      <c r="B21" s="106"/>
      <c r="C21" s="172" t="s">
        <v>46</v>
      </c>
      <c r="D21" s="173"/>
      <c r="E21" s="109">
        <v>0</v>
      </c>
      <c r="F21" s="110"/>
      <c r="G21" s="111"/>
      <c r="H21" s="112"/>
      <c r="I21" s="107"/>
      <c r="K21" s="107"/>
      <c r="M21" s="108" t="s">
        <v>46</v>
      </c>
      <c r="O21" s="9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13" t="str">
        <f>C20</f>
        <v>2*2,5</v>
      </c>
      <c r="BE21" s="104"/>
      <c r="BF21" s="104"/>
      <c r="BG21" s="104"/>
      <c r="BH21" s="104"/>
      <c r="BI21" s="104"/>
      <c r="BJ21" s="104"/>
      <c r="BK21" s="104"/>
    </row>
    <row r="22" spans="1:104" x14ac:dyDescent="0.2">
      <c r="A22" s="105"/>
      <c r="B22" s="106"/>
      <c r="C22" s="172" t="s">
        <v>53</v>
      </c>
      <c r="D22" s="173"/>
      <c r="E22" s="109">
        <v>5</v>
      </c>
      <c r="F22" s="110"/>
      <c r="G22" s="111"/>
      <c r="H22" s="112"/>
      <c r="I22" s="107"/>
      <c r="K22" s="107"/>
      <c r="M22" s="108" t="s">
        <v>53</v>
      </c>
      <c r="O22" s="9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13" t="str">
        <f>C21</f>
        <v>3.NP:</v>
      </c>
      <c r="BE22" s="104"/>
      <c r="BF22" s="104"/>
      <c r="BG22" s="104"/>
      <c r="BH22" s="104"/>
      <c r="BI22" s="104"/>
      <c r="BJ22" s="104"/>
      <c r="BK22" s="104"/>
    </row>
    <row r="23" spans="1:104" x14ac:dyDescent="0.2">
      <c r="A23" s="114" t="s">
        <v>30</v>
      </c>
      <c r="B23" s="115" t="s">
        <v>40</v>
      </c>
      <c r="C23" s="116" t="s">
        <v>41</v>
      </c>
      <c r="D23" s="117"/>
      <c r="E23" s="118"/>
      <c r="F23" s="118"/>
      <c r="G23" s="119">
        <f>SUM(G7:G22)</f>
        <v>0</v>
      </c>
      <c r="H23" s="120"/>
      <c r="I23" s="121">
        <f>SUM(I7:I22)</f>
        <v>1.1608975399999417</v>
      </c>
      <c r="J23" s="122"/>
      <c r="K23" s="121">
        <f>SUM(K7:K22)</f>
        <v>0</v>
      </c>
      <c r="O23" s="94"/>
      <c r="X23" s="123">
        <f>K23</f>
        <v>0</v>
      </c>
      <c r="Y23" s="123">
        <f>I23</f>
        <v>1.1608975399999417</v>
      </c>
      <c r="Z23" s="124">
        <f>G23</f>
        <v>0</v>
      </c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25"/>
      <c r="BB23" s="125"/>
      <c r="BC23" s="125"/>
      <c r="BD23" s="125"/>
      <c r="BE23" s="125"/>
      <c r="BF23" s="125"/>
      <c r="BG23" s="104"/>
      <c r="BH23" s="104"/>
      <c r="BI23" s="104"/>
      <c r="BJ23" s="104"/>
      <c r="BK23" s="104"/>
    </row>
    <row r="24" spans="1:104" ht="14.25" customHeight="1" x14ac:dyDescent="0.2">
      <c r="A24" s="86" t="s">
        <v>27</v>
      </c>
      <c r="B24" s="87" t="s">
        <v>54</v>
      </c>
      <c r="C24" s="88" t="s">
        <v>55</v>
      </c>
      <c r="D24" s="89"/>
      <c r="E24" s="90"/>
      <c r="F24" s="90"/>
      <c r="G24" s="91"/>
      <c r="H24" s="92"/>
      <c r="I24" s="93"/>
      <c r="J24" s="92"/>
      <c r="K24" s="93"/>
      <c r="O24" s="94"/>
    </row>
    <row r="25" spans="1:104" x14ac:dyDescent="0.2">
      <c r="A25" s="95">
        <v>4</v>
      </c>
      <c r="B25" s="96" t="s">
        <v>56</v>
      </c>
      <c r="C25" s="97" t="s">
        <v>57</v>
      </c>
      <c r="D25" s="98" t="s">
        <v>29</v>
      </c>
      <c r="E25" s="99">
        <v>7.63</v>
      </c>
      <c r="F25" s="100"/>
      <c r="G25" s="101">
        <f>E25*F25</f>
        <v>0</v>
      </c>
      <c r="H25" s="102">
        <v>5.0000000000025597E-3</v>
      </c>
      <c r="I25" s="103">
        <f>E25*H25</f>
        <v>3.8150000000019529E-2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1</v>
      </c>
      <c r="AC25" s="104">
        <v>1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1</v>
      </c>
      <c r="CZ25" s="61">
        <v>1</v>
      </c>
    </row>
    <row r="26" spans="1:104" x14ac:dyDescent="0.2">
      <c r="A26" s="105"/>
      <c r="B26" s="106"/>
      <c r="C26" s="172" t="s">
        <v>44</v>
      </c>
      <c r="D26" s="173"/>
      <c r="E26" s="109">
        <v>0</v>
      </c>
      <c r="F26" s="110"/>
      <c r="G26" s="111"/>
      <c r="H26" s="112"/>
      <c r="I26" s="107"/>
      <c r="K26" s="107"/>
      <c r="M26" s="108" t="s">
        <v>44</v>
      </c>
      <c r="O26" s="9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13" t="str">
        <f>C25</f>
        <v>Postřik cementový ručně</v>
      </c>
      <c r="BE26" s="104"/>
      <c r="BF26" s="104"/>
      <c r="BG26" s="104"/>
      <c r="BH26" s="104"/>
      <c r="BI26" s="104"/>
      <c r="BJ26" s="104"/>
      <c r="BK26" s="104"/>
    </row>
    <row r="27" spans="1:104" x14ac:dyDescent="0.2">
      <c r="A27" s="105"/>
      <c r="B27" s="106"/>
      <c r="C27" s="172" t="s">
        <v>58</v>
      </c>
      <c r="D27" s="173"/>
      <c r="E27" s="109">
        <v>3.8149999999999999</v>
      </c>
      <c r="F27" s="110"/>
      <c r="G27" s="111"/>
      <c r="H27" s="112"/>
      <c r="I27" s="107"/>
      <c r="K27" s="107"/>
      <c r="M27" s="108" t="s">
        <v>58</v>
      </c>
      <c r="O27" s="9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13" t="str">
        <f>C26</f>
        <v>2.NP:</v>
      </c>
      <c r="BE27" s="104"/>
      <c r="BF27" s="104"/>
      <c r="BG27" s="104"/>
      <c r="BH27" s="104"/>
      <c r="BI27" s="104"/>
      <c r="BJ27" s="104"/>
      <c r="BK27" s="104"/>
    </row>
    <row r="28" spans="1:104" x14ac:dyDescent="0.2">
      <c r="A28" s="105"/>
      <c r="B28" s="106"/>
      <c r="C28" s="172" t="s">
        <v>46</v>
      </c>
      <c r="D28" s="173"/>
      <c r="E28" s="109">
        <v>0</v>
      </c>
      <c r="F28" s="110"/>
      <c r="G28" s="111"/>
      <c r="H28" s="112"/>
      <c r="I28" s="107"/>
      <c r="K28" s="107"/>
      <c r="M28" s="108" t="s">
        <v>46</v>
      </c>
      <c r="O28" s="9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13" t="str">
        <f>C27</f>
        <v>2,5*1,67-0,6*0,6</v>
      </c>
      <c r="BE28" s="104"/>
      <c r="BF28" s="104"/>
      <c r="BG28" s="104"/>
      <c r="BH28" s="104"/>
      <c r="BI28" s="104"/>
      <c r="BJ28" s="104"/>
      <c r="BK28" s="104"/>
    </row>
    <row r="29" spans="1:104" x14ac:dyDescent="0.2">
      <c r="A29" s="105"/>
      <c r="B29" s="106"/>
      <c r="C29" s="172" t="s">
        <v>58</v>
      </c>
      <c r="D29" s="173"/>
      <c r="E29" s="109">
        <v>3.8149999999999999</v>
      </c>
      <c r="F29" s="110"/>
      <c r="G29" s="111"/>
      <c r="H29" s="112"/>
      <c r="I29" s="107"/>
      <c r="K29" s="107"/>
      <c r="M29" s="108" t="s">
        <v>58</v>
      </c>
      <c r="O29" s="9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13" t="str">
        <f>C28</f>
        <v>3.NP:</v>
      </c>
      <c r="BE29" s="104"/>
      <c r="BF29" s="104"/>
      <c r="BG29" s="104"/>
      <c r="BH29" s="104"/>
      <c r="BI29" s="104"/>
      <c r="BJ29" s="104"/>
      <c r="BK29" s="104"/>
    </row>
    <row r="30" spans="1:104" x14ac:dyDescent="0.2">
      <c r="A30" s="95">
        <v>5</v>
      </c>
      <c r="B30" s="96" t="s">
        <v>59</v>
      </c>
      <c r="C30" s="97" t="s">
        <v>60</v>
      </c>
      <c r="D30" s="98" t="s">
        <v>29</v>
      </c>
      <c r="E30" s="99">
        <v>7.63</v>
      </c>
      <c r="F30" s="100"/>
      <c r="G30" s="101">
        <f>E30*F30</f>
        <v>0</v>
      </c>
      <c r="H30" s="102">
        <v>1.47000000000048E-2</v>
      </c>
      <c r="I30" s="103">
        <f>E30*H30</f>
        <v>0.11216100000003662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105"/>
      <c r="B31" s="106"/>
      <c r="C31" s="172" t="s">
        <v>44</v>
      </c>
      <c r="D31" s="173"/>
      <c r="E31" s="109">
        <v>0</v>
      </c>
      <c r="F31" s="110"/>
      <c r="G31" s="111"/>
      <c r="H31" s="112"/>
      <c r="I31" s="107"/>
      <c r="K31" s="107"/>
      <c r="M31" s="108" t="s">
        <v>44</v>
      </c>
      <c r="O31" s="9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13" t="str">
        <f>C30</f>
        <v>Omítka jádrová vápenná ručně tloušťka vrstvy 10 mm</v>
      </c>
      <c r="BE31" s="104"/>
      <c r="BF31" s="104"/>
      <c r="BG31" s="104"/>
      <c r="BH31" s="104"/>
      <c r="BI31" s="104"/>
      <c r="BJ31" s="104"/>
      <c r="BK31" s="104"/>
    </row>
    <row r="32" spans="1:104" x14ac:dyDescent="0.2">
      <c r="A32" s="105"/>
      <c r="B32" s="106"/>
      <c r="C32" s="172" t="s">
        <v>58</v>
      </c>
      <c r="D32" s="173"/>
      <c r="E32" s="109">
        <v>3.8149999999999999</v>
      </c>
      <c r="F32" s="110"/>
      <c r="G32" s="111"/>
      <c r="H32" s="112"/>
      <c r="I32" s="107"/>
      <c r="K32" s="107"/>
      <c r="M32" s="108" t="s">
        <v>58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13" t="str">
        <f>C31</f>
        <v>2.NP:</v>
      </c>
      <c r="BE32" s="104"/>
      <c r="BF32" s="104"/>
      <c r="BG32" s="104"/>
      <c r="BH32" s="104"/>
      <c r="BI32" s="104"/>
      <c r="BJ32" s="104"/>
      <c r="BK32" s="104"/>
    </row>
    <row r="33" spans="1:104" x14ac:dyDescent="0.2">
      <c r="A33" s="105"/>
      <c r="B33" s="106"/>
      <c r="C33" s="172" t="s">
        <v>46</v>
      </c>
      <c r="D33" s="173"/>
      <c r="E33" s="109">
        <v>0</v>
      </c>
      <c r="F33" s="110"/>
      <c r="G33" s="111"/>
      <c r="H33" s="112"/>
      <c r="I33" s="107"/>
      <c r="K33" s="107"/>
      <c r="M33" s="108" t="s">
        <v>46</v>
      </c>
      <c r="O33" s="9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13" t="str">
        <f>C32</f>
        <v>2,5*1,67-0,6*0,6</v>
      </c>
      <c r="BE33" s="104"/>
      <c r="BF33" s="104"/>
      <c r="BG33" s="104"/>
      <c r="BH33" s="104"/>
      <c r="BI33" s="104"/>
      <c r="BJ33" s="104"/>
      <c r="BK33" s="104"/>
    </row>
    <row r="34" spans="1:104" x14ac:dyDescent="0.2">
      <c r="A34" s="105"/>
      <c r="B34" s="106"/>
      <c r="C34" s="172" t="s">
        <v>58</v>
      </c>
      <c r="D34" s="173"/>
      <c r="E34" s="109">
        <v>3.8149999999999999</v>
      </c>
      <c r="F34" s="110"/>
      <c r="G34" s="111"/>
      <c r="H34" s="112"/>
      <c r="I34" s="107"/>
      <c r="K34" s="107"/>
      <c r="M34" s="108" t="s">
        <v>58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13" t="str">
        <f>C33</f>
        <v>3.NP:</v>
      </c>
      <c r="BE34" s="104"/>
      <c r="BF34" s="104"/>
      <c r="BG34" s="104"/>
      <c r="BH34" s="104"/>
      <c r="BI34" s="104"/>
      <c r="BJ34" s="104"/>
      <c r="BK34" s="104"/>
    </row>
    <row r="35" spans="1:104" x14ac:dyDescent="0.2">
      <c r="A35" s="95">
        <v>6</v>
      </c>
      <c r="B35" s="96" t="s">
        <v>61</v>
      </c>
      <c r="C35" s="97" t="s">
        <v>62</v>
      </c>
      <c r="D35" s="98" t="s">
        <v>29</v>
      </c>
      <c r="E35" s="99">
        <v>10.9758</v>
      </c>
      <c r="F35" s="100"/>
      <c r="G35" s="101">
        <f>E35*F35</f>
        <v>0</v>
      </c>
      <c r="H35" s="102">
        <v>2.5000000000012798E-3</v>
      </c>
      <c r="I35" s="103">
        <f>E35*H35</f>
        <v>2.7439500000014046E-2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x14ac:dyDescent="0.2">
      <c r="A36" s="105"/>
      <c r="B36" s="106"/>
      <c r="C36" s="172" t="s">
        <v>496</v>
      </c>
      <c r="D36" s="173"/>
      <c r="E36" s="109">
        <v>0</v>
      </c>
      <c r="F36" s="110"/>
      <c r="G36" s="111"/>
      <c r="H36" s="112"/>
      <c r="I36" s="107"/>
      <c r="K36" s="107"/>
      <c r="M36" s="108" t="s">
        <v>63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13" t="e">
        <f>#REF!</f>
        <v>#REF!</v>
      </c>
      <c r="BE36" s="104"/>
      <c r="BF36" s="104"/>
      <c r="BG36" s="104"/>
      <c r="BH36" s="104"/>
      <c r="BI36" s="104"/>
      <c r="BJ36" s="104"/>
      <c r="BK36" s="104"/>
    </row>
    <row r="37" spans="1:104" ht="22.5" x14ac:dyDescent="0.2">
      <c r="A37" s="105"/>
      <c r="B37" s="106"/>
      <c r="C37" s="172" t="s">
        <v>497</v>
      </c>
      <c r="D37" s="173"/>
      <c r="E37" s="109">
        <v>5.4878999999999998</v>
      </c>
      <c r="F37" s="110"/>
      <c r="G37" s="111"/>
      <c r="H37" s="112"/>
      <c r="I37" s="107"/>
      <c r="K37" s="107"/>
      <c r="M37" s="108" t="s">
        <v>64</v>
      </c>
      <c r="O37" s="9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13" t="str">
        <f t="shared" ref="BD37:BD39" si="0">C36</f>
        <v>;2.NP</v>
      </c>
      <c r="BE37" s="104"/>
      <c r="BF37" s="104"/>
      <c r="BG37" s="104"/>
      <c r="BH37" s="104"/>
      <c r="BI37" s="104"/>
      <c r="BJ37" s="104"/>
      <c r="BK37" s="104"/>
    </row>
    <row r="38" spans="1:104" ht="25.5" x14ac:dyDescent="0.2">
      <c r="A38" s="105"/>
      <c r="B38" s="106"/>
      <c r="C38" s="172" t="s">
        <v>498</v>
      </c>
      <c r="D38" s="173"/>
      <c r="E38" s="109">
        <v>0</v>
      </c>
      <c r="F38" s="110"/>
      <c r="G38" s="111"/>
      <c r="H38" s="112"/>
      <c r="I38" s="107"/>
      <c r="K38" s="107"/>
      <c r="M38" s="108" t="s">
        <v>65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13" t="str">
        <f t="shared" si="0"/>
        <v>(2,5-2,0)*(4,4+4,285+1,67+1,675)-(2,50-1,47+0,86)*0,39+0,2*(0,39+2*(1,47+0,86-2,0))</v>
      </c>
      <c r="BE38" s="104"/>
      <c r="BF38" s="104"/>
      <c r="BG38" s="104"/>
      <c r="BH38" s="104"/>
      <c r="BI38" s="104"/>
      <c r="BJ38" s="104"/>
      <c r="BK38" s="104"/>
    </row>
    <row r="39" spans="1:104" ht="22.5" x14ac:dyDescent="0.2">
      <c r="A39" s="105"/>
      <c r="B39" s="106"/>
      <c r="C39" s="172" t="s">
        <v>497</v>
      </c>
      <c r="D39" s="173"/>
      <c r="E39" s="109">
        <v>5.4878999999999998</v>
      </c>
      <c r="F39" s="110"/>
      <c r="G39" s="111"/>
      <c r="H39" s="112"/>
      <c r="I39" s="107"/>
      <c r="K39" s="107"/>
      <c r="M39" s="108" t="s">
        <v>64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13" t="str">
        <f t="shared" si="0"/>
        <v>3.NP</v>
      </c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95">
        <v>7</v>
      </c>
      <c r="B40" s="96" t="s">
        <v>66</v>
      </c>
      <c r="C40" s="97" t="s">
        <v>67</v>
      </c>
      <c r="D40" s="98" t="s">
        <v>29</v>
      </c>
      <c r="E40" s="99">
        <v>1.1466000000000001</v>
      </c>
      <c r="F40" s="100"/>
      <c r="G40" s="101">
        <f>E40*F40</f>
        <v>0</v>
      </c>
      <c r="H40" s="102">
        <v>3.9999999999984499E-5</v>
      </c>
      <c r="I40" s="103">
        <f>E40*H40</f>
        <v>4.5863999999982233E-5</v>
      </c>
      <c r="J40" s="102">
        <v>0</v>
      </c>
      <c r="K40" s="103">
        <f>E40*J40</f>
        <v>0</v>
      </c>
      <c r="O40" s="94"/>
      <c r="Z40" s="104"/>
      <c r="AA40" s="104">
        <v>1</v>
      </c>
      <c r="AB40" s="104">
        <v>1</v>
      </c>
      <c r="AC40" s="104">
        <v>1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1</v>
      </c>
      <c r="CZ40" s="61">
        <v>1</v>
      </c>
    </row>
    <row r="41" spans="1:104" x14ac:dyDescent="0.2">
      <c r="A41" s="105"/>
      <c r="B41" s="106"/>
      <c r="C41" s="172" t="s">
        <v>44</v>
      </c>
      <c r="D41" s="173"/>
      <c r="E41" s="109">
        <v>0</v>
      </c>
      <c r="F41" s="110"/>
      <c r="G41" s="111"/>
      <c r="H41" s="112"/>
      <c r="I41" s="107"/>
      <c r="K41" s="107"/>
      <c r="M41" s="108" t="s">
        <v>44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13" t="str">
        <f>C40</f>
        <v>Zakrývání výplní vnitřních otvorů</v>
      </c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105"/>
      <c r="B42" s="106"/>
      <c r="C42" s="172" t="s">
        <v>68</v>
      </c>
      <c r="D42" s="173"/>
      <c r="E42" s="109">
        <v>0.57330000000000003</v>
      </c>
      <c r="F42" s="110"/>
      <c r="G42" s="111"/>
      <c r="H42" s="112"/>
      <c r="I42" s="107"/>
      <c r="K42" s="107"/>
      <c r="M42" s="108" t="s">
        <v>68</v>
      </c>
      <c r="O42" s="9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13" t="str">
        <f>C41</f>
        <v>2.NP:</v>
      </c>
      <c r="BE42" s="104"/>
      <c r="BF42" s="104"/>
      <c r="BG42" s="104"/>
      <c r="BH42" s="104"/>
      <c r="BI42" s="104"/>
      <c r="BJ42" s="104"/>
      <c r="BK42" s="104"/>
    </row>
    <row r="43" spans="1:104" x14ac:dyDescent="0.2">
      <c r="A43" s="105"/>
      <c r="B43" s="106"/>
      <c r="C43" s="172" t="s">
        <v>46</v>
      </c>
      <c r="D43" s="173"/>
      <c r="E43" s="109">
        <v>0</v>
      </c>
      <c r="F43" s="110"/>
      <c r="G43" s="111"/>
      <c r="H43" s="112"/>
      <c r="I43" s="107"/>
      <c r="K43" s="107"/>
      <c r="M43" s="108" t="s">
        <v>46</v>
      </c>
      <c r="O43" s="9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13" t="str">
        <f>C42</f>
        <v>0,39*1,47</v>
      </c>
      <c r="BE43" s="104"/>
      <c r="BF43" s="104"/>
      <c r="BG43" s="104"/>
      <c r="BH43" s="104"/>
      <c r="BI43" s="104"/>
      <c r="BJ43" s="104"/>
      <c r="BK43" s="104"/>
    </row>
    <row r="44" spans="1:104" x14ac:dyDescent="0.2">
      <c r="A44" s="105"/>
      <c r="B44" s="106"/>
      <c r="C44" s="172" t="s">
        <v>68</v>
      </c>
      <c r="D44" s="173"/>
      <c r="E44" s="109">
        <v>0.57330000000000003</v>
      </c>
      <c r="F44" s="110"/>
      <c r="G44" s="111"/>
      <c r="H44" s="112"/>
      <c r="I44" s="107"/>
      <c r="K44" s="107"/>
      <c r="M44" s="108" t="s">
        <v>68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13" t="str">
        <f>C43</f>
        <v>3.NP:</v>
      </c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95">
        <v>8</v>
      </c>
      <c r="B45" s="96" t="s">
        <v>69</v>
      </c>
      <c r="C45" s="97" t="s">
        <v>70</v>
      </c>
      <c r="D45" s="98" t="s">
        <v>29</v>
      </c>
      <c r="E45" s="99">
        <v>44.322699999999998</v>
      </c>
      <c r="F45" s="100"/>
      <c r="G45" s="101">
        <f>E45*F45</f>
        <v>0</v>
      </c>
      <c r="H45" s="102">
        <v>5.0299999999978704E-3</v>
      </c>
      <c r="I45" s="103">
        <f>E45*H45</f>
        <v>0.22294318099990559</v>
      </c>
      <c r="J45" s="102">
        <v>0</v>
      </c>
      <c r="K45" s="103">
        <f>E45*J45</f>
        <v>0</v>
      </c>
      <c r="O45" s="94"/>
      <c r="Z45" s="104"/>
      <c r="AA45" s="104">
        <v>1</v>
      </c>
      <c r="AB45" s="104">
        <v>1</v>
      </c>
      <c r="AC45" s="104">
        <v>1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1</v>
      </c>
      <c r="CZ45" s="61">
        <v>1</v>
      </c>
    </row>
    <row r="46" spans="1:104" x14ac:dyDescent="0.2">
      <c r="A46" s="105"/>
      <c r="B46" s="106"/>
      <c r="C46" s="172" t="s">
        <v>44</v>
      </c>
      <c r="D46" s="173"/>
      <c r="E46" s="109">
        <v>0</v>
      </c>
      <c r="F46" s="110"/>
      <c r="G46" s="111"/>
      <c r="H46" s="112"/>
      <c r="I46" s="107"/>
      <c r="K46" s="107"/>
      <c r="M46" s="108" t="s">
        <v>44</v>
      </c>
      <c r="O46" s="9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13" t="str">
        <f t="shared" ref="BD46:BD51" si="1">C45</f>
        <v>Ubroušení výstupků povrchů</v>
      </c>
      <c r="BE46" s="104"/>
      <c r="BF46" s="104"/>
      <c r="BG46" s="104"/>
      <c r="BH46" s="104"/>
      <c r="BI46" s="104"/>
      <c r="BJ46" s="104"/>
      <c r="BK46" s="104"/>
    </row>
    <row r="47" spans="1:104" x14ac:dyDescent="0.2">
      <c r="A47" s="105"/>
      <c r="B47" s="106"/>
      <c r="C47" s="172" t="s">
        <v>71</v>
      </c>
      <c r="D47" s="173"/>
      <c r="E47" s="109">
        <v>5.4859</v>
      </c>
      <c r="F47" s="110"/>
      <c r="G47" s="111"/>
      <c r="H47" s="112"/>
      <c r="I47" s="107"/>
      <c r="K47" s="107"/>
      <c r="M47" s="108" t="s">
        <v>71</v>
      </c>
      <c r="O47" s="9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13" t="str">
        <f t="shared" si="1"/>
        <v>2.NP:</v>
      </c>
      <c r="BE47" s="104"/>
      <c r="BF47" s="104"/>
      <c r="BG47" s="104"/>
      <c r="BH47" s="104"/>
      <c r="BI47" s="104"/>
      <c r="BJ47" s="104"/>
      <c r="BK47" s="104"/>
    </row>
    <row r="48" spans="1:104" x14ac:dyDescent="0.2">
      <c r="A48" s="105"/>
      <c r="B48" s="106"/>
      <c r="C48" s="172" t="s">
        <v>72</v>
      </c>
      <c r="D48" s="173"/>
      <c r="E48" s="109">
        <v>16.6754</v>
      </c>
      <c r="F48" s="110"/>
      <c r="G48" s="111"/>
      <c r="H48" s="112"/>
      <c r="I48" s="107"/>
      <c r="K48" s="107"/>
      <c r="M48" s="108" t="s">
        <v>72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13" t="str">
        <f t="shared" si="1"/>
        <v>3,285*1,67</v>
      </c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105"/>
      <c r="B49" s="106"/>
      <c r="C49" s="172" t="s">
        <v>46</v>
      </c>
      <c r="D49" s="173"/>
      <c r="E49" s="109">
        <v>0</v>
      </c>
      <c r="F49" s="110"/>
      <c r="G49" s="111"/>
      <c r="H49" s="112"/>
      <c r="I49" s="107"/>
      <c r="K49" s="107"/>
      <c r="M49" s="108" t="s">
        <v>46</v>
      </c>
      <c r="O49" s="9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13" t="str">
        <f t="shared" si="1"/>
        <v>2,0*(4,4+4,285+1,675-2*0,9)-0,39*(2,0-0,86)</v>
      </c>
      <c r="BE49" s="104"/>
      <c r="BF49" s="104"/>
      <c r="BG49" s="104"/>
      <c r="BH49" s="104"/>
      <c r="BI49" s="104"/>
      <c r="BJ49" s="104"/>
      <c r="BK49" s="104"/>
    </row>
    <row r="50" spans="1:104" x14ac:dyDescent="0.2">
      <c r="A50" s="105"/>
      <c r="B50" s="106"/>
      <c r="C50" s="172" t="s">
        <v>71</v>
      </c>
      <c r="D50" s="173"/>
      <c r="E50" s="109">
        <v>5.4859</v>
      </c>
      <c r="F50" s="110"/>
      <c r="G50" s="111"/>
      <c r="H50" s="112"/>
      <c r="I50" s="107"/>
      <c r="K50" s="107"/>
      <c r="M50" s="108" t="s">
        <v>71</v>
      </c>
      <c r="O50" s="9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13" t="str">
        <f t="shared" si="1"/>
        <v>3.NP:</v>
      </c>
      <c r="BE50" s="104"/>
      <c r="BF50" s="104"/>
      <c r="BG50" s="104"/>
      <c r="BH50" s="104"/>
      <c r="BI50" s="104"/>
      <c r="BJ50" s="104"/>
      <c r="BK50" s="104"/>
    </row>
    <row r="51" spans="1:104" x14ac:dyDescent="0.2">
      <c r="A51" s="105"/>
      <c r="B51" s="106"/>
      <c r="C51" s="172" t="s">
        <v>72</v>
      </c>
      <c r="D51" s="173"/>
      <c r="E51" s="109">
        <v>16.6754</v>
      </c>
      <c r="F51" s="110"/>
      <c r="G51" s="111"/>
      <c r="H51" s="112"/>
      <c r="I51" s="107"/>
      <c r="K51" s="107"/>
      <c r="M51" s="108" t="s">
        <v>72</v>
      </c>
      <c r="O51" s="9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13" t="str">
        <f t="shared" si="1"/>
        <v>3,285*1,67</v>
      </c>
      <c r="BE51" s="104"/>
      <c r="BF51" s="104"/>
      <c r="BG51" s="104"/>
      <c r="BH51" s="104"/>
      <c r="BI51" s="104"/>
      <c r="BJ51" s="104"/>
      <c r="BK51" s="104"/>
    </row>
    <row r="52" spans="1:104" x14ac:dyDescent="0.2">
      <c r="A52" s="95">
        <v>9</v>
      </c>
      <c r="B52" s="96" t="s">
        <v>73</v>
      </c>
      <c r="C52" s="97" t="s">
        <v>74</v>
      </c>
      <c r="D52" s="98" t="s">
        <v>29</v>
      </c>
      <c r="E52" s="99">
        <v>1.5</v>
      </c>
      <c r="F52" s="100"/>
      <c r="G52" s="101">
        <f>E52*F52</f>
        <v>0</v>
      </c>
      <c r="H52" s="102">
        <v>0.107120000000009</v>
      </c>
      <c r="I52" s="103">
        <f>E52*H52</f>
        <v>0.16068000000001351</v>
      </c>
      <c r="J52" s="102">
        <v>0</v>
      </c>
      <c r="K52" s="103">
        <f>E52*J52</f>
        <v>0</v>
      </c>
      <c r="O52" s="94"/>
      <c r="Z52" s="104"/>
      <c r="AA52" s="104">
        <v>1</v>
      </c>
      <c r="AB52" s="104">
        <v>1</v>
      </c>
      <c r="AC52" s="104">
        <v>1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1</v>
      </c>
      <c r="CZ52" s="61">
        <v>1</v>
      </c>
    </row>
    <row r="53" spans="1:104" x14ac:dyDescent="0.2">
      <c r="A53" s="105"/>
      <c r="B53" s="106"/>
      <c r="C53" s="172" t="s">
        <v>44</v>
      </c>
      <c r="D53" s="173"/>
      <c r="E53" s="109">
        <v>0</v>
      </c>
      <c r="F53" s="110"/>
      <c r="G53" s="111"/>
      <c r="H53" s="112"/>
      <c r="I53" s="107"/>
      <c r="K53" s="107"/>
      <c r="M53" s="108" t="s">
        <v>44</v>
      </c>
      <c r="O53" s="9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13" t="str">
        <f>C52</f>
        <v>Hrubá výplň rýh ve stěnách maltou</v>
      </c>
      <c r="BE53" s="104"/>
      <c r="BF53" s="104"/>
      <c r="BG53" s="104"/>
      <c r="BH53" s="104"/>
      <c r="BI53" s="104"/>
      <c r="BJ53" s="104"/>
      <c r="BK53" s="104"/>
    </row>
    <row r="54" spans="1:104" x14ac:dyDescent="0.2">
      <c r="A54" s="105"/>
      <c r="B54" s="106"/>
      <c r="C54" s="172" t="s">
        <v>75</v>
      </c>
      <c r="D54" s="173"/>
      <c r="E54" s="109">
        <v>0.75</v>
      </c>
      <c r="F54" s="110"/>
      <c r="G54" s="111"/>
      <c r="H54" s="112"/>
      <c r="I54" s="107"/>
      <c r="K54" s="107"/>
      <c r="M54" s="108" t="s">
        <v>75</v>
      </c>
      <c r="O54" s="9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13" t="str">
        <f>C53</f>
        <v>2.NP:</v>
      </c>
      <c r="BE54" s="104"/>
      <c r="BF54" s="104"/>
      <c r="BG54" s="104"/>
      <c r="BH54" s="104"/>
      <c r="BI54" s="104"/>
      <c r="BJ54" s="104"/>
      <c r="BK54" s="104"/>
    </row>
    <row r="55" spans="1:104" x14ac:dyDescent="0.2">
      <c r="A55" s="105"/>
      <c r="B55" s="106"/>
      <c r="C55" s="172" t="s">
        <v>46</v>
      </c>
      <c r="D55" s="173"/>
      <c r="E55" s="109">
        <v>0</v>
      </c>
      <c r="F55" s="110"/>
      <c r="G55" s="111"/>
      <c r="H55" s="112"/>
      <c r="I55" s="107"/>
      <c r="K55" s="107"/>
      <c r="M55" s="108" t="s">
        <v>46</v>
      </c>
      <c r="O55" s="9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13" t="str">
        <f>C54</f>
        <v>2*0,15*2,5</v>
      </c>
      <c r="BE55" s="104"/>
      <c r="BF55" s="104"/>
      <c r="BG55" s="104"/>
      <c r="BH55" s="104"/>
      <c r="BI55" s="104"/>
      <c r="BJ55" s="104"/>
      <c r="BK55" s="104"/>
    </row>
    <row r="56" spans="1:104" x14ac:dyDescent="0.2">
      <c r="A56" s="105"/>
      <c r="B56" s="106"/>
      <c r="C56" s="172" t="s">
        <v>75</v>
      </c>
      <c r="D56" s="173"/>
      <c r="E56" s="109">
        <v>0.75</v>
      </c>
      <c r="F56" s="110"/>
      <c r="G56" s="111"/>
      <c r="H56" s="112"/>
      <c r="I56" s="107"/>
      <c r="K56" s="107"/>
      <c r="M56" s="108" t="s">
        <v>75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13" t="str">
        <f>C55</f>
        <v>3.NP:</v>
      </c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10</v>
      </c>
      <c r="B57" s="96" t="s">
        <v>76</v>
      </c>
      <c r="C57" s="97" t="s">
        <v>77</v>
      </c>
      <c r="D57" s="98" t="s">
        <v>29</v>
      </c>
      <c r="E57" s="99">
        <v>43.453400000000002</v>
      </c>
      <c r="F57" s="100"/>
      <c r="G57" s="101">
        <f>E57*F57</f>
        <v>0</v>
      </c>
      <c r="H57" s="102">
        <v>5.33999999999679E-3</v>
      </c>
      <c r="I57" s="103">
        <f>E57*H57</f>
        <v>0.23204115599986053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1</v>
      </c>
      <c r="AC57" s="104">
        <v>1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1</v>
      </c>
      <c r="CZ57" s="61">
        <v>1</v>
      </c>
    </row>
    <row r="58" spans="1:104" x14ac:dyDescent="0.2">
      <c r="A58" s="105"/>
      <c r="B58" s="106"/>
      <c r="C58" s="172" t="s">
        <v>44</v>
      </c>
      <c r="D58" s="173"/>
      <c r="E58" s="109">
        <v>0</v>
      </c>
      <c r="F58" s="110"/>
      <c r="G58" s="111"/>
      <c r="H58" s="112"/>
      <c r="I58" s="107"/>
      <c r="K58" s="107"/>
      <c r="M58" s="108" t="s">
        <v>44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13" t="str">
        <f>C57</f>
        <v>Oprava vápen.omítek stěn do 10 % pl. - hladkých</v>
      </c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105"/>
      <c r="B59" s="106"/>
      <c r="C59" s="172" t="s">
        <v>78</v>
      </c>
      <c r="D59" s="173"/>
      <c r="E59" s="109">
        <v>21.726700000000001</v>
      </c>
      <c r="F59" s="110"/>
      <c r="G59" s="111"/>
      <c r="H59" s="112"/>
      <c r="I59" s="107"/>
      <c r="K59" s="107"/>
      <c r="M59" s="108" t="s">
        <v>78</v>
      </c>
      <c r="O59" s="9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13" t="str">
        <f>C58</f>
        <v>2.NP:</v>
      </c>
      <c r="BE59" s="104"/>
      <c r="BF59" s="104"/>
      <c r="BG59" s="104"/>
      <c r="BH59" s="104"/>
      <c r="BI59" s="104"/>
      <c r="BJ59" s="104"/>
      <c r="BK59" s="104"/>
    </row>
    <row r="60" spans="1:104" x14ac:dyDescent="0.2">
      <c r="A60" s="105"/>
      <c r="B60" s="106"/>
      <c r="C60" s="172" t="s">
        <v>46</v>
      </c>
      <c r="D60" s="173"/>
      <c r="E60" s="109">
        <v>0</v>
      </c>
      <c r="F60" s="110"/>
      <c r="G60" s="111"/>
      <c r="H60" s="112"/>
      <c r="I60" s="107"/>
      <c r="K60" s="107"/>
      <c r="M60" s="108" t="s">
        <v>46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13" t="str">
        <f>C59</f>
        <v>2,5*(4,4+1,675+4,285)-2*0,9*2,0-0,39*1,47</v>
      </c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105"/>
      <c r="B61" s="106"/>
      <c r="C61" s="172" t="s">
        <v>78</v>
      </c>
      <c r="D61" s="173"/>
      <c r="E61" s="109">
        <v>21.726700000000001</v>
      </c>
      <c r="F61" s="110"/>
      <c r="G61" s="111"/>
      <c r="H61" s="112"/>
      <c r="I61" s="107"/>
      <c r="K61" s="107"/>
      <c r="M61" s="108" t="s">
        <v>78</v>
      </c>
      <c r="O61" s="9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13" t="str">
        <f>C60</f>
        <v>3.NP:</v>
      </c>
      <c r="BE61" s="104"/>
      <c r="BF61" s="104"/>
      <c r="BG61" s="104"/>
      <c r="BH61" s="104"/>
      <c r="BI61" s="104"/>
      <c r="BJ61" s="104"/>
      <c r="BK61" s="104"/>
    </row>
    <row r="62" spans="1:104" x14ac:dyDescent="0.2">
      <c r="A62" s="114" t="s">
        <v>30</v>
      </c>
      <c r="B62" s="115" t="s">
        <v>54</v>
      </c>
      <c r="C62" s="116" t="s">
        <v>55</v>
      </c>
      <c r="D62" s="117"/>
      <c r="E62" s="118"/>
      <c r="F62" s="118"/>
      <c r="G62" s="119">
        <f>SUM(G24:G61)</f>
        <v>0</v>
      </c>
      <c r="H62" s="120"/>
      <c r="I62" s="121">
        <f>SUM(I24:I61)</f>
        <v>0.79346070099984978</v>
      </c>
      <c r="J62" s="122"/>
      <c r="K62" s="121">
        <f>SUM(K24:K61)</f>
        <v>0</v>
      </c>
      <c r="O62" s="94"/>
      <c r="X62" s="123">
        <f>K62</f>
        <v>0</v>
      </c>
      <c r="Y62" s="123">
        <f>I62</f>
        <v>0.79346070099984978</v>
      </c>
      <c r="Z62" s="124">
        <f>G62</f>
        <v>0</v>
      </c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25"/>
      <c r="BB62" s="125"/>
      <c r="BC62" s="125"/>
      <c r="BD62" s="125"/>
      <c r="BE62" s="125"/>
      <c r="BF62" s="125"/>
      <c r="BG62" s="104"/>
      <c r="BH62" s="104"/>
      <c r="BI62" s="104"/>
      <c r="BJ62" s="104"/>
      <c r="BK62" s="104"/>
    </row>
    <row r="63" spans="1:104" ht="14.25" customHeight="1" x14ac:dyDescent="0.2">
      <c r="A63" s="86" t="s">
        <v>27</v>
      </c>
      <c r="B63" s="87" t="s">
        <v>79</v>
      </c>
      <c r="C63" s="88" t="s">
        <v>80</v>
      </c>
      <c r="D63" s="89"/>
      <c r="E63" s="90"/>
      <c r="F63" s="90"/>
      <c r="G63" s="91"/>
      <c r="H63" s="92"/>
      <c r="I63" s="93"/>
      <c r="J63" s="92"/>
      <c r="K63" s="93"/>
      <c r="O63" s="94"/>
    </row>
    <row r="64" spans="1:104" x14ac:dyDescent="0.2">
      <c r="A64" s="95">
        <v>11</v>
      </c>
      <c r="B64" s="96" t="s">
        <v>81</v>
      </c>
      <c r="C64" s="97" t="s">
        <v>82</v>
      </c>
      <c r="D64" s="98" t="s">
        <v>29</v>
      </c>
      <c r="E64" s="99">
        <v>3.5320999999999998</v>
      </c>
      <c r="F64" s="100"/>
      <c r="G64" s="101">
        <f>E64*F64</f>
        <v>0</v>
      </c>
      <c r="H64" s="102">
        <v>1.5999999999998201E-3</v>
      </c>
      <c r="I64" s="103">
        <f>E64*H64</f>
        <v>5.6513599999993645E-3</v>
      </c>
      <c r="J64" s="102">
        <v>0</v>
      </c>
      <c r="K64" s="103">
        <f>E64*J64</f>
        <v>0</v>
      </c>
      <c r="O64" s="94"/>
      <c r="Z64" s="104"/>
      <c r="AA64" s="104">
        <v>1</v>
      </c>
      <c r="AB64" s="104">
        <v>1</v>
      </c>
      <c r="AC64" s="104">
        <v>1</v>
      </c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CA64" s="104">
        <v>1</v>
      </c>
      <c r="CB64" s="104">
        <v>1</v>
      </c>
      <c r="CZ64" s="61">
        <v>1</v>
      </c>
    </row>
    <row r="65" spans="1:104" x14ac:dyDescent="0.2">
      <c r="A65" s="105"/>
      <c r="B65" s="106"/>
      <c r="C65" s="172" t="s">
        <v>44</v>
      </c>
      <c r="D65" s="173"/>
      <c r="E65" s="109">
        <v>0</v>
      </c>
      <c r="F65" s="110"/>
      <c r="G65" s="111"/>
      <c r="H65" s="112"/>
      <c r="I65" s="107"/>
      <c r="K65" s="107"/>
      <c r="M65" s="108" t="s">
        <v>44</v>
      </c>
      <c r="O65" s="9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13" t="str">
        <f>C64</f>
        <v>Vyspravení beton. konstrukcí - adhézní můstek</v>
      </c>
      <c r="BE65" s="104"/>
      <c r="BF65" s="104"/>
      <c r="BG65" s="104"/>
      <c r="BH65" s="104"/>
      <c r="BI65" s="104"/>
      <c r="BJ65" s="104"/>
      <c r="BK65" s="104"/>
    </row>
    <row r="66" spans="1:104" x14ac:dyDescent="0.2">
      <c r="A66" s="105"/>
      <c r="B66" s="106"/>
      <c r="C66" s="172" t="s">
        <v>83</v>
      </c>
      <c r="D66" s="173"/>
      <c r="E66" s="109">
        <v>1.766</v>
      </c>
      <c r="F66" s="110"/>
      <c r="G66" s="111"/>
      <c r="H66" s="112"/>
      <c r="I66" s="107"/>
      <c r="K66" s="107"/>
      <c r="M66" s="108" t="s">
        <v>83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13" t="str">
        <f>C65</f>
        <v>2.NP:</v>
      </c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105"/>
      <c r="B67" s="106"/>
      <c r="C67" s="172" t="s">
        <v>46</v>
      </c>
      <c r="D67" s="173"/>
      <c r="E67" s="109">
        <v>0</v>
      </c>
      <c r="F67" s="110"/>
      <c r="G67" s="111"/>
      <c r="H67" s="112"/>
      <c r="I67" s="107"/>
      <c r="K67" s="107"/>
      <c r="M67" s="108" t="s">
        <v>46</v>
      </c>
      <c r="O67" s="9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13" t="str">
        <f>C66</f>
        <v>(1,115+1,0)*1,67/2</v>
      </c>
      <c r="BE67" s="104"/>
      <c r="BF67" s="104"/>
      <c r="BG67" s="104"/>
      <c r="BH67" s="104"/>
      <c r="BI67" s="104"/>
      <c r="BJ67" s="104"/>
      <c r="BK67" s="104"/>
    </row>
    <row r="68" spans="1:104" x14ac:dyDescent="0.2">
      <c r="A68" s="105"/>
      <c r="B68" s="106"/>
      <c r="C68" s="172" t="s">
        <v>83</v>
      </c>
      <c r="D68" s="173"/>
      <c r="E68" s="109">
        <v>1.766</v>
      </c>
      <c r="F68" s="110"/>
      <c r="G68" s="111"/>
      <c r="H68" s="112"/>
      <c r="I68" s="107"/>
      <c r="K68" s="107"/>
      <c r="M68" s="108" t="s">
        <v>83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13" t="str">
        <f>C67</f>
        <v>3.NP:</v>
      </c>
      <c r="BE68" s="104"/>
      <c r="BF68" s="104"/>
      <c r="BG68" s="104"/>
      <c r="BH68" s="104"/>
      <c r="BI68" s="104"/>
      <c r="BJ68" s="104"/>
      <c r="BK68" s="104"/>
    </row>
    <row r="69" spans="1:104" x14ac:dyDescent="0.2">
      <c r="A69" s="95">
        <v>12</v>
      </c>
      <c r="B69" s="96" t="s">
        <v>84</v>
      </c>
      <c r="C69" s="97" t="s">
        <v>85</v>
      </c>
      <c r="D69" s="98" t="s">
        <v>86</v>
      </c>
      <c r="E69" s="99">
        <v>1.4999999999999999E-2</v>
      </c>
      <c r="F69" s="100"/>
      <c r="G69" s="101">
        <f>E69*F69</f>
        <v>0</v>
      </c>
      <c r="H69" s="102">
        <v>2.5</v>
      </c>
      <c r="I69" s="103">
        <f>E69*H69</f>
        <v>3.7499999999999999E-2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1</v>
      </c>
      <c r="AC69" s="104">
        <v>1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1</v>
      </c>
      <c r="CZ69" s="61">
        <v>1</v>
      </c>
    </row>
    <row r="70" spans="1:104" x14ac:dyDescent="0.2">
      <c r="A70" s="105"/>
      <c r="B70" s="106"/>
      <c r="C70" s="172" t="s">
        <v>44</v>
      </c>
      <c r="D70" s="173"/>
      <c r="E70" s="109">
        <v>0</v>
      </c>
      <c r="F70" s="110"/>
      <c r="G70" s="111"/>
      <c r="H70" s="112"/>
      <c r="I70" s="107"/>
      <c r="K70" s="107"/>
      <c r="M70" s="108" t="s">
        <v>44</v>
      </c>
      <c r="O70" s="9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13" t="str">
        <f>C69</f>
        <v>Doplnění rýh betonem v dosavadních mazaninách</v>
      </c>
      <c r="BE70" s="104"/>
      <c r="BF70" s="104"/>
      <c r="BG70" s="104"/>
      <c r="BH70" s="104"/>
      <c r="BI70" s="104"/>
      <c r="BJ70" s="104"/>
      <c r="BK70" s="104"/>
    </row>
    <row r="71" spans="1:104" x14ac:dyDescent="0.2">
      <c r="A71" s="105"/>
      <c r="B71" s="106"/>
      <c r="C71" s="172" t="s">
        <v>87</v>
      </c>
      <c r="D71" s="173"/>
      <c r="E71" s="109">
        <v>7.4999999999999997E-3</v>
      </c>
      <c r="F71" s="110"/>
      <c r="G71" s="111"/>
      <c r="H71" s="112"/>
      <c r="I71" s="107"/>
      <c r="K71" s="107"/>
      <c r="M71" s="108" t="s">
        <v>87</v>
      </c>
      <c r="O71" s="9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13" t="str">
        <f>C70</f>
        <v>2.NP:</v>
      </c>
      <c r="BE71" s="104"/>
      <c r="BF71" s="104"/>
      <c r="BG71" s="104"/>
      <c r="BH71" s="104"/>
      <c r="BI71" s="104"/>
      <c r="BJ71" s="104"/>
      <c r="BK71" s="104"/>
    </row>
    <row r="72" spans="1:104" x14ac:dyDescent="0.2">
      <c r="A72" s="105"/>
      <c r="B72" s="106"/>
      <c r="C72" s="172" t="s">
        <v>46</v>
      </c>
      <c r="D72" s="173"/>
      <c r="E72" s="109">
        <v>0</v>
      </c>
      <c r="F72" s="110"/>
      <c r="G72" s="111"/>
      <c r="H72" s="112"/>
      <c r="I72" s="107"/>
      <c r="K72" s="107"/>
      <c r="M72" s="108" t="s">
        <v>46</v>
      </c>
      <c r="O72" s="9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13" t="str">
        <f>C71</f>
        <v>0,03*0,15*1,67</v>
      </c>
      <c r="BE72" s="104"/>
      <c r="BF72" s="104"/>
      <c r="BG72" s="104"/>
      <c r="BH72" s="104"/>
      <c r="BI72" s="104"/>
      <c r="BJ72" s="104"/>
      <c r="BK72" s="104"/>
    </row>
    <row r="73" spans="1:104" x14ac:dyDescent="0.2">
      <c r="A73" s="105"/>
      <c r="B73" s="106"/>
      <c r="C73" s="172" t="s">
        <v>87</v>
      </c>
      <c r="D73" s="173"/>
      <c r="E73" s="109">
        <v>7.4999999999999997E-3</v>
      </c>
      <c r="F73" s="110"/>
      <c r="G73" s="111"/>
      <c r="H73" s="112"/>
      <c r="I73" s="107"/>
      <c r="K73" s="107"/>
      <c r="M73" s="108" t="s">
        <v>87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13" t="str">
        <f>C72</f>
        <v>3.NP:</v>
      </c>
      <c r="BE73" s="104"/>
      <c r="BF73" s="104"/>
      <c r="BG73" s="104"/>
      <c r="BH73" s="104"/>
      <c r="BI73" s="104"/>
      <c r="BJ73" s="104"/>
      <c r="BK73" s="104"/>
    </row>
    <row r="74" spans="1:104" ht="22.5" x14ac:dyDescent="0.2">
      <c r="A74" s="95">
        <v>13</v>
      </c>
      <c r="B74" s="96" t="s">
        <v>88</v>
      </c>
      <c r="C74" s="97" t="s">
        <v>89</v>
      </c>
      <c r="D74" s="98" t="s">
        <v>29</v>
      </c>
      <c r="E74" s="99">
        <v>3.5320999999999998</v>
      </c>
      <c r="F74" s="100"/>
      <c r="G74" s="101">
        <f>E74*F74</f>
        <v>0</v>
      </c>
      <c r="H74" s="102">
        <v>6.0000000000002301E-2</v>
      </c>
      <c r="I74" s="103">
        <f>E74*H74</f>
        <v>0.21192600000000811</v>
      </c>
      <c r="J74" s="102">
        <v>0</v>
      </c>
      <c r="K74" s="103">
        <f>E74*J74</f>
        <v>0</v>
      </c>
      <c r="O74" s="94"/>
      <c r="Z74" s="104"/>
      <c r="AA74" s="104">
        <v>1</v>
      </c>
      <c r="AB74" s="104">
        <v>1</v>
      </c>
      <c r="AC74" s="104">
        <v>1</v>
      </c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CA74" s="104">
        <v>1</v>
      </c>
      <c r="CB74" s="104">
        <v>1</v>
      </c>
      <c r="CZ74" s="61">
        <v>1</v>
      </c>
    </row>
    <row r="75" spans="1:104" x14ac:dyDescent="0.2">
      <c r="A75" s="105"/>
      <c r="B75" s="106"/>
      <c r="C75" s="172" t="s">
        <v>44</v>
      </c>
      <c r="D75" s="173"/>
      <c r="E75" s="109">
        <v>0</v>
      </c>
      <c r="F75" s="110"/>
      <c r="G75" s="111"/>
      <c r="H75" s="112"/>
      <c r="I75" s="107"/>
      <c r="K75" s="107"/>
      <c r="M75" s="108" t="s">
        <v>44</v>
      </c>
      <c r="O75" s="9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13" t="str">
        <f>C74</f>
        <v>Potěr ze SMS, ruční zpracování, tl. 30 mm pro vnitřní účely, spádový</v>
      </c>
      <c r="BE75" s="104"/>
      <c r="BF75" s="104"/>
      <c r="BG75" s="104"/>
      <c r="BH75" s="104"/>
      <c r="BI75" s="104"/>
      <c r="BJ75" s="104"/>
      <c r="BK75" s="104"/>
    </row>
    <row r="76" spans="1:104" x14ac:dyDescent="0.2">
      <c r="A76" s="105"/>
      <c r="B76" s="106"/>
      <c r="C76" s="172" t="s">
        <v>83</v>
      </c>
      <c r="D76" s="173"/>
      <c r="E76" s="109">
        <v>1.766</v>
      </c>
      <c r="F76" s="110"/>
      <c r="G76" s="111"/>
      <c r="H76" s="112"/>
      <c r="I76" s="107"/>
      <c r="K76" s="107"/>
      <c r="M76" s="108" t="s">
        <v>83</v>
      </c>
      <c r="O76" s="9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13" t="str">
        <f>C75</f>
        <v>2.NP:</v>
      </c>
      <c r="BE76" s="104"/>
      <c r="BF76" s="104"/>
      <c r="BG76" s="104"/>
      <c r="BH76" s="104"/>
      <c r="BI76" s="104"/>
      <c r="BJ76" s="104"/>
      <c r="BK76" s="104"/>
    </row>
    <row r="77" spans="1:104" x14ac:dyDescent="0.2">
      <c r="A77" s="105"/>
      <c r="B77" s="106"/>
      <c r="C77" s="172" t="s">
        <v>46</v>
      </c>
      <c r="D77" s="173"/>
      <c r="E77" s="109">
        <v>0</v>
      </c>
      <c r="F77" s="110"/>
      <c r="G77" s="111"/>
      <c r="H77" s="112"/>
      <c r="I77" s="107"/>
      <c r="K77" s="107"/>
      <c r="M77" s="108" t="s">
        <v>46</v>
      </c>
      <c r="O77" s="9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13" t="str">
        <f>C76</f>
        <v>(1,115+1,0)*1,67/2</v>
      </c>
      <c r="BE77" s="104"/>
      <c r="BF77" s="104"/>
      <c r="BG77" s="104"/>
      <c r="BH77" s="104"/>
      <c r="BI77" s="104"/>
      <c r="BJ77" s="104"/>
      <c r="BK77" s="104"/>
    </row>
    <row r="78" spans="1:104" x14ac:dyDescent="0.2">
      <c r="A78" s="105"/>
      <c r="B78" s="106"/>
      <c r="C78" s="172" t="s">
        <v>83</v>
      </c>
      <c r="D78" s="173"/>
      <c r="E78" s="109">
        <v>1.766</v>
      </c>
      <c r="F78" s="110"/>
      <c r="G78" s="111"/>
      <c r="H78" s="112"/>
      <c r="I78" s="107"/>
      <c r="K78" s="107"/>
      <c r="M78" s="108" t="s">
        <v>83</v>
      </c>
      <c r="O78" s="9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13" t="str">
        <f>C77</f>
        <v>3.NP:</v>
      </c>
      <c r="BE78" s="104"/>
      <c r="BF78" s="104"/>
      <c r="BG78" s="104"/>
      <c r="BH78" s="104"/>
      <c r="BI78" s="104"/>
      <c r="BJ78" s="104"/>
      <c r="BK78" s="104"/>
    </row>
    <row r="79" spans="1:104" x14ac:dyDescent="0.2">
      <c r="A79" s="114" t="s">
        <v>30</v>
      </c>
      <c r="B79" s="115" t="s">
        <v>79</v>
      </c>
      <c r="C79" s="116" t="s">
        <v>80</v>
      </c>
      <c r="D79" s="117"/>
      <c r="E79" s="118"/>
      <c r="F79" s="118"/>
      <c r="G79" s="119">
        <f>SUM(G63:G78)</f>
        <v>0</v>
      </c>
      <c r="H79" s="120"/>
      <c r="I79" s="121">
        <f>SUM(I63:I78)</f>
        <v>0.25507736000000747</v>
      </c>
      <c r="J79" s="122"/>
      <c r="K79" s="121">
        <f>SUM(K63:K78)</f>
        <v>0</v>
      </c>
      <c r="O79" s="94"/>
      <c r="X79" s="123">
        <f>K79</f>
        <v>0</v>
      </c>
      <c r="Y79" s="123">
        <f>I79</f>
        <v>0.25507736000000747</v>
      </c>
      <c r="Z79" s="124">
        <f>G79</f>
        <v>0</v>
      </c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25"/>
      <c r="BB79" s="125"/>
      <c r="BC79" s="125"/>
      <c r="BD79" s="125"/>
      <c r="BE79" s="125"/>
      <c r="BF79" s="125"/>
      <c r="BG79" s="104"/>
      <c r="BH79" s="104"/>
      <c r="BI79" s="104"/>
      <c r="BJ79" s="104"/>
      <c r="BK79" s="104"/>
    </row>
    <row r="80" spans="1:104" ht="14.25" customHeight="1" x14ac:dyDescent="0.2">
      <c r="A80" s="86" t="s">
        <v>27</v>
      </c>
      <c r="B80" s="87" t="s">
        <v>90</v>
      </c>
      <c r="C80" s="88" t="s">
        <v>91</v>
      </c>
      <c r="D80" s="89"/>
      <c r="E80" s="90"/>
      <c r="F80" s="90"/>
      <c r="G80" s="91"/>
      <c r="H80" s="92"/>
      <c r="I80" s="93"/>
      <c r="J80" s="92"/>
      <c r="K80" s="93"/>
      <c r="O80" s="94"/>
    </row>
    <row r="81" spans="1:104" x14ac:dyDescent="0.2">
      <c r="A81" s="95">
        <v>14</v>
      </c>
      <c r="B81" s="96" t="s">
        <v>92</v>
      </c>
      <c r="C81" s="97" t="s">
        <v>93</v>
      </c>
      <c r="D81" s="98" t="s">
        <v>94</v>
      </c>
      <c r="E81" s="99">
        <v>2</v>
      </c>
      <c r="F81" s="100"/>
      <c r="G81" s="101">
        <f>E81*F81</f>
        <v>0</v>
      </c>
      <c r="H81" s="102">
        <v>3.99999999999956E-4</v>
      </c>
      <c r="I81" s="103">
        <f>E81*H81</f>
        <v>7.99999999999912E-4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7</v>
      </c>
      <c r="AC81" s="104">
        <v>7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7</v>
      </c>
      <c r="CZ81" s="61">
        <v>1</v>
      </c>
    </row>
    <row r="82" spans="1:104" x14ac:dyDescent="0.2">
      <c r="A82" s="105"/>
      <c r="B82" s="106"/>
      <c r="C82" s="172" t="s">
        <v>44</v>
      </c>
      <c r="D82" s="173"/>
      <c r="E82" s="109">
        <v>0</v>
      </c>
      <c r="F82" s="110"/>
      <c r="G82" s="111"/>
      <c r="H82" s="112"/>
      <c r="I82" s="107"/>
      <c r="K82" s="107"/>
      <c r="M82" s="108" t="s">
        <v>44</v>
      </c>
      <c r="O82" s="9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13" t="str">
        <f>C81</f>
        <v>Montáž otvorových výplní - dvířek, poklopů</v>
      </c>
      <c r="BE82" s="104"/>
      <c r="BF82" s="104"/>
      <c r="BG82" s="104"/>
      <c r="BH82" s="104"/>
      <c r="BI82" s="104"/>
      <c r="BJ82" s="104"/>
      <c r="BK82" s="104"/>
    </row>
    <row r="83" spans="1:104" x14ac:dyDescent="0.2">
      <c r="A83" s="105"/>
      <c r="B83" s="106"/>
      <c r="C83" s="172" t="s">
        <v>28</v>
      </c>
      <c r="D83" s="173"/>
      <c r="E83" s="109">
        <v>1</v>
      </c>
      <c r="F83" s="110"/>
      <c r="G83" s="111"/>
      <c r="H83" s="112"/>
      <c r="I83" s="107"/>
      <c r="K83" s="107"/>
      <c r="M83" s="108">
        <v>1</v>
      </c>
      <c r="O83" s="9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13" t="str">
        <f>C82</f>
        <v>2.NP:</v>
      </c>
      <c r="BE83" s="104"/>
      <c r="BF83" s="104"/>
      <c r="BG83" s="104"/>
      <c r="BH83" s="104"/>
      <c r="BI83" s="104"/>
      <c r="BJ83" s="104"/>
      <c r="BK83" s="104"/>
    </row>
    <row r="84" spans="1:104" x14ac:dyDescent="0.2">
      <c r="A84" s="105"/>
      <c r="B84" s="106"/>
      <c r="C84" s="172" t="s">
        <v>46</v>
      </c>
      <c r="D84" s="173"/>
      <c r="E84" s="109">
        <v>0</v>
      </c>
      <c r="F84" s="110"/>
      <c r="G84" s="111"/>
      <c r="H84" s="112"/>
      <c r="I84" s="107"/>
      <c r="K84" s="107"/>
      <c r="M84" s="108" t="s">
        <v>46</v>
      </c>
      <c r="O84" s="9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13" t="str">
        <f>C83</f>
        <v>1</v>
      </c>
      <c r="BE84" s="104"/>
      <c r="BF84" s="104"/>
      <c r="BG84" s="104"/>
      <c r="BH84" s="104"/>
      <c r="BI84" s="104"/>
      <c r="BJ84" s="104"/>
      <c r="BK84" s="104"/>
    </row>
    <row r="85" spans="1:104" x14ac:dyDescent="0.2">
      <c r="A85" s="105"/>
      <c r="B85" s="106"/>
      <c r="C85" s="172" t="s">
        <v>28</v>
      </c>
      <c r="D85" s="173"/>
      <c r="E85" s="109">
        <v>1</v>
      </c>
      <c r="F85" s="110"/>
      <c r="G85" s="111"/>
      <c r="H85" s="112"/>
      <c r="I85" s="107"/>
      <c r="K85" s="107"/>
      <c r="M85" s="108">
        <v>1</v>
      </c>
      <c r="O85" s="9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13" t="str">
        <f>C84</f>
        <v>3.NP:</v>
      </c>
      <c r="BE85" s="104"/>
      <c r="BF85" s="104"/>
      <c r="BG85" s="104"/>
      <c r="BH85" s="104"/>
      <c r="BI85" s="104"/>
      <c r="BJ85" s="104"/>
      <c r="BK85" s="104"/>
    </row>
    <row r="86" spans="1:104" x14ac:dyDescent="0.2">
      <c r="A86" s="95">
        <v>15</v>
      </c>
      <c r="B86" s="96" t="s">
        <v>95</v>
      </c>
      <c r="C86" s="97" t="s">
        <v>96</v>
      </c>
      <c r="D86" s="98" t="s">
        <v>94</v>
      </c>
      <c r="E86" s="99">
        <v>2</v>
      </c>
      <c r="F86" s="100"/>
      <c r="G86" s="101">
        <f>E86*F86</f>
        <v>0</v>
      </c>
      <c r="H86" s="102">
        <v>7.5000000000002799E-3</v>
      </c>
      <c r="I86" s="103">
        <f>E86*H86</f>
        <v>1.500000000000056E-2</v>
      </c>
      <c r="J86" s="102"/>
      <c r="K86" s="103">
        <f>E86*J86</f>
        <v>0</v>
      </c>
      <c r="O86" s="94"/>
      <c r="Z86" s="104"/>
      <c r="AA86" s="104">
        <v>3</v>
      </c>
      <c r="AB86" s="104">
        <v>1</v>
      </c>
      <c r="AC86" s="104">
        <v>5536019603</v>
      </c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  <c r="CA86" s="104">
        <v>3</v>
      </c>
      <c r="CB86" s="104">
        <v>1</v>
      </c>
      <c r="CZ86" s="61">
        <v>1</v>
      </c>
    </row>
    <row r="87" spans="1:104" x14ac:dyDescent="0.2">
      <c r="A87" s="105"/>
      <c r="B87" s="106"/>
      <c r="C87" s="172" t="s">
        <v>44</v>
      </c>
      <c r="D87" s="173"/>
      <c r="E87" s="109">
        <v>0</v>
      </c>
      <c r="F87" s="110"/>
      <c r="G87" s="111"/>
      <c r="H87" s="112"/>
      <c r="I87" s="107"/>
      <c r="K87" s="107"/>
      <c r="M87" s="108" t="s">
        <v>44</v>
      </c>
      <c r="O87" s="9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13" t="str">
        <f>C86</f>
        <v>Dvířka revizní pro obkládání 600 x 600 mm</v>
      </c>
      <c r="BE87" s="104"/>
      <c r="BF87" s="104"/>
      <c r="BG87" s="104"/>
      <c r="BH87" s="104"/>
      <c r="BI87" s="104"/>
      <c r="BJ87" s="104"/>
      <c r="BK87" s="104"/>
    </row>
    <row r="88" spans="1:104" x14ac:dyDescent="0.2">
      <c r="A88" s="105"/>
      <c r="B88" s="106"/>
      <c r="C88" s="172" t="s">
        <v>28</v>
      </c>
      <c r="D88" s="173"/>
      <c r="E88" s="109">
        <v>1</v>
      </c>
      <c r="F88" s="110"/>
      <c r="G88" s="111"/>
      <c r="H88" s="112"/>
      <c r="I88" s="107"/>
      <c r="K88" s="107"/>
      <c r="M88" s="108">
        <v>1</v>
      </c>
      <c r="O88" s="9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13" t="str">
        <f>C87</f>
        <v>2.NP:</v>
      </c>
      <c r="BE88" s="104"/>
      <c r="BF88" s="104"/>
      <c r="BG88" s="104"/>
      <c r="BH88" s="104"/>
      <c r="BI88" s="104"/>
      <c r="BJ88" s="104"/>
      <c r="BK88" s="104"/>
    </row>
    <row r="89" spans="1:104" x14ac:dyDescent="0.2">
      <c r="A89" s="105"/>
      <c r="B89" s="106"/>
      <c r="C89" s="172" t="s">
        <v>46</v>
      </c>
      <c r="D89" s="173"/>
      <c r="E89" s="109">
        <v>0</v>
      </c>
      <c r="F89" s="110"/>
      <c r="G89" s="111"/>
      <c r="H89" s="112"/>
      <c r="I89" s="107"/>
      <c r="K89" s="107"/>
      <c r="M89" s="108" t="s">
        <v>46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13" t="str">
        <f>C88</f>
        <v>1</v>
      </c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105"/>
      <c r="B90" s="106"/>
      <c r="C90" s="172" t="s">
        <v>28</v>
      </c>
      <c r="D90" s="173"/>
      <c r="E90" s="109">
        <v>1</v>
      </c>
      <c r="F90" s="110"/>
      <c r="G90" s="111"/>
      <c r="H90" s="112"/>
      <c r="I90" s="107"/>
      <c r="K90" s="107"/>
      <c r="M90" s="108">
        <v>1</v>
      </c>
      <c r="O90" s="9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13" t="str">
        <f>C89</f>
        <v>3.NP:</v>
      </c>
      <c r="BE90" s="104"/>
      <c r="BF90" s="104"/>
      <c r="BG90" s="104"/>
      <c r="BH90" s="104"/>
      <c r="BI90" s="104"/>
      <c r="BJ90" s="104"/>
      <c r="BK90" s="104"/>
    </row>
    <row r="91" spans="1:104" x14ac:dyDescent="0.2">
      <c r="A91" s="114" t="s">
        <v>30</v>
      </c>
      <c r="B91" s="115" t="s">
        <v>90</v>
      </c>
      <c r="C91" s="116" t="s">
        <v>91</v>
      </c>
      <c r="D91" s="117"/>
      <c r="E91" s="118"/>
      <c r="F91" s="118"/>
      <c r="G91" s="119">
        <f>SUM(G80:G90)</f>
        <v>0</v>
      </c>
      <c r="H91" s="120"/>
      <c r="I91" s="121">
        <f>SUM(I80:I90)</f>
        <v>1.5800000000000473E-2</v>
      </c>
      <c r="J91" s="122"/>
      <c r="K91" s="121">
        <f>SUM(K80:K90)</f>
        <v>0</v>
      </c>
      <c r="O91" s="94"/>
      <c r="X91" s="123">
        <f>K91</f>
        <v>0</v>
      </c>
      <c r="Y91" s="123">
        <f>I91</f>
        <v>1.5800000000000473E-2</v>
      </c>
      <c r="Z91" s="124">
        <f>G91</f>
        <v>0</v>
      </c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25"/>
      <c r="BB91" s="125"/>
      <c r="BC91" s="125"/>
      <c r="BD91" s="125"/>
      <c r="BE91" s="125"/>
      <c r="BF91" s="125"/>
      <c r="BG91" s="104"/>
      <c r="BH91" s="104"/>
      <c r="BI91" s="104"/>
      <c r="BJ91" s="104"/>
      <c r="BK91" s="104"/>
    </row>
    <row r="92" spans="1:104" ht="14.25" customHeight="1" x14ac:dyDescent="0.2">
      <c r="A92" s="86" t="s">
        <v>27</v>
      </c>
      <c r="B92" s="87" t="s">
        <v>97</v>
      </c>
      <c r="C92" s="88" t="s">
        <v>98</v>
      </c>
      <c r="D92" s="89"/>
      <c r="E92" s="90"/>
      <c r="F92" s="90"/>
      <c r="G92" s="91"/>
      <c r="H92" s="92"/>
      <c r="I92" s="93"/>
      <c r="J92" s="92"/>
      <c r="K92" s="93"/>
      <c r="O92" s="94"/>
    </row>
    <row r="93" spans="1:104" x14ac:dyDescent="0.2">
      <c r="A93" s="95">
        <v>16</v>
      </c>
      <c r="B93" s="96" t="s">
        <v>99</v>
      </c>
      <c r="C93" s="97" t="s">
        <v>100</v>
      </c>
      <c r="D93" s="98" t="s">
        <v>29</v>
      </c>
      <c r="E93" s="99">
        <v>14.5039</v>
      </c>
      <c r="F93" s="100"/>
      <c r="G93" s="101">
        <f>E93*F93</f>
        <v>0</v>
      </c>
      <c r="H93" s="102">
        <v>1.21000000000038E-3</v>
      </c>
      <c r="I93" s="103">
        <f>E93*H93</f>
        <v>1.7549719000005511E-2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1</v>
      </c>
      <c r="AC93" s="104">
        <v>1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1</v>
      </c>
      <c r="CZ93" s="61">
        <v>1</v>
      </c>
    </row>
    <row r="94" spans="1:104" x14ac:dyDescent="0.2">
      <c r="A94" s="105"/>
      <c r="B94" s="106"/>
      <c r="C94" s="172" t="s">
        <v>44</v>
      </c>
      <c r="D94" s="173"/>
      <c r="E94" s="109">
        <v>0</v>
      </c>
      <c r="F94" s="110"/>
      <c r="G94" s="111"/>
      <c r="H94" s="112"/>
      <c r="I94" s="107"/>
      <c r="K94" s="107"/>
      <c r="M94" s="108" t="s">
        <v>44</v>
      </c>
      <c r="O94" s="9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13" t="str">
        <f>C93</f>
        <v>Lešení lehké pomocné, výška podlahy do 1,2 m</v>
      </c>
      <c r="BE94" s="104"/>
      <c r="BF94" s="104"/>
      <c r="BG94" s="104"/>
      <c r="BH94" s="104"/>
      <c r="BI94" s="104"/>
      <c r="BJ94" s="104"/>
      <c r="BK94" s="104"/>
    </row>
    <row r="95" spans="1:104" x14ac:dyDescent="0.2">
      <c r="A95" s="105"/>
      <c r="B95" s="106"/>
      <c r="C95" s="172" t="s">
        <v>49</v>
      </c>
      <c r="D95" s="173"/>
      <c r="E95" s="109">
        <v>7.2519999999999998</v>
      </c>
      <c r="F95" s="110"/>
      <c r="G95" s="111"/>
      <c r="H95" s="112"/>
      <c r="I95" s="107"/>
      <c r="K95" s="107"/>
      <c r="M95" s="108" t="s">
        <v>49</v>
      </c>
      <c r="O95" s="9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13" t="str">
        <f>C94</f>
        <v>2.NP:</v>
      </c>
      <c r="BE95" s="104"/>
      <c r="BF95" s="104"/>
      <c r="BG95" s="104"/>
      <c r="BH95" s="104"/>
      <c r="BI95" s="104"/>
      <c r="BJ95" s="104"/>
      <c r="BK95" s="104"/>
    </row>
    <row r="96" spans="1:104" x14ac:dyDescent="0.2">
      <c r="A96" s="105"/>
      <c r="B96" s="106"/>
      <c r="C96" s="172" t="s">
        <v>46</v>
      </c>
      <c r="D96" s="173"/>
      <c r="E96" s="109">
        <v>0</v>
      </c>
      <c r="F96" s="110"/>
      <c r="G96" s="111"/>
      <c r="H96" s="112"/>
      <c r="I96" s="107"/>
      <c r="K96" s="107"/>
      <c r="M96" s="108" t="s">
        <v>46</v>
      </c>
      <c r="O96" s="9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13" t="str">
        <f>C95</f>
        <v>(4,4+4,285)*1,67/2</v>
      </c>
      <c r="BE96" s="104"/>
      <c r="BF96" s="104"/>
      <c r="BG96" s="104"/>
      <c r="BH96" s="104"/>
      <c r="BI96" s="104"/>
      <c r="BJ96" s="104"/>
      <c r="BK96" s="104"/>
    </row>
    <row r="97" spans="1:104" x14ac:dyDescent="0.2">
      <c r="A97" s="105"/>
      <c r="B97" s="106"/>
      <c r="C97" s="172" t="s">
        <v>49</v>
      </c>
      <c r="D97" s="173"/>
      <c r="E97" s="109">
        <v>7.2519999999999998</v>
      </c>
      <c r="F97" s="110"/>
      <c r="G97" s="111"/>
      <c r="H97" s="112"/>
      <c r="I97" s="107"/>
      <c r="K97" s="107"/>
      <c r="M97" s="108" t="s">
        <v>49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13" t="str">
        <f>C96</f>
        <v>3.NP:</v>
      </c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14" t="s">
        <v>30</v>
      </c>
      <c r="B98" s="115" t="s">
        <v>97</v>
      </c>
      <c r="C98" s="116" t="s">
        <v>98</v>
      </c>
      <c r="D98" s="117"/>
      <c r="E98" s="118"/>
      <c r="F98" s="118"/>
      <c r="G98" s="119">
        <f>SUM(G92:G97)</f>
        <v>0</v>
      </c>
      <c r="H98" s="120"/>
      <c r="I98" s="121">
        <f>SUM(I92:I97)</f>
        <v>1.7549719000005511E-2</v>
      </c>
      <c r="J98" s="122"/>
      <c r="K98" s="121">
        <f>SUM(K92:K97)</f>
        <v>0</v>
      </c>
      <c r="O98" s="94"/>
      <c r="X98" s="123">
        <f>K98</f>
        <v>0</v>
      </c>
      <c r="Y98" s="123">
        <f>I98</f>
        <v>1.7549719000005511E-2</v>
      </c>
      <c r="Z98" s="124">
        <f>G98</f>
        <v>0</v>
      </c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25"/>
      <c r="BB98" s="125"/>
      <c r="BC98" s="125"/>
      <c r="BD98" s="125"/>
      <c r="BE98" s="125"/>
      <c r="BF98" s="125"/>
      <c r="BG98" s="104"/>
      <c r="BH98" s="104"/>
      <c r="BI98" s="104"/>
      <c r="BJ98" s="104"/>
      <c r="BK98" s="104"/>
    </row>
    <row r="99" spans="1:104" ht="14.25" customHeight="1" x14ac:dyDescent="0.2">
      <c r="A99" s="86" t="s">
        <v>27</v>
      </c>
      <c r="B99" s="87" t="s">
        <v>101</v>
      </c>
      <c r="C99" s="88" t="s">
        <v>102</v>
      </c>
      <c r="D99" s="89"/>
      <c r="E99" s="90"/>
      <c r="F99" s="90"/>
      <c r="G99" s="91"/>
      <c r="H99" s="92"/>
      <c r="I99" s="93"/>
      <c r="J99" s="92"/>
      <c r="K99" s="93"/>
      <c r="O99" s="94"/>
    </row>
    <row r="100" spans="1:104" x14ac:dyDescent="0.2">
      <c r="A100" s="95">
        <v>17</v>
      </c>
      <c r="B100" s="96" t="s">
        <v>103</v>
      </c>
      <c r="C100" s="97" t="s">
        <v>104</v>
      </c>
      <c r="D100" s="98" t="s">
        <v>29</v>
      </c>
      <c r="E100" s="99">
        <v>13.1</v>
      </c>
      <c r="F100" s="100"/>
      <c r="G100" s="101">
        <f>E100*F100</f>
        <v>0</v>
      </c>
      <c r="H100" s="102">
        <v>6.7000000000039305E-4</v>
      </c>
      <c r="I100" s="103">
        <f>E100*H100</f>
        <v>8.7770000000051487E-3</v>
      </c>
      <c r="J100" s="102">
        <v>-0.116999999999962</v>
      </c>
      <c r="K100" s="103">
        <f>E100*J100</f>
        <v>-1.5326999999995021</v>
      </c>
      <c r="O100" s="94"/>
      <c r="Z100" s="104"/>
      <c r="AA100" s="104">
        <v>1</v>
      </c>
      <c r="AB100" s="104">
        <v>1</v>
      </c>
      <c r="AC100" s="104">
        <v>1</v>
      </c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CA100" s="104">
        <v>1</v>
      </c>
      <c r="CB100" s="104">
        <v>1</v>
      </c>
      <c r="CZ100" s="61">
        <v>1</v>
      </c>
    </row>
    <row r="101" spans="1:104" x14ac:dyDescent="0.2">
      <c r="A101" s="105"/>
      <c r="B101" s="106"/>
      <c r="C101" s="172" t="s">
        <v>44</v>
      </c>
      <c r="D101" s="173"/>
      <c r="E101" s="109">
        <v>0</v>
      </c>
      <c r="F101" s="110"/>
      <c r="G101" s="111"/>
      <c r="H101" s="112"/>
      <c r="I101" s="107"/>
      <c r="K101" s="107"/>
      <c r="M101" s="108" t="s">
        <v>44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13" t="str">
        <f>C100</f>
        <v>Bourání příček z tvárnic tl. 15 cm</v>
      </c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105"/>
      <c r="B102" s="106"/>
      <c r="C102" s="172" t="s">
        <v>105</v>
      </c>
      <c r="D102" s="173"/>
      <c r="E102" s="109">
        <v>6.55</v>
      </c>
      <c r="F102" s="110"/>
      <c r="G102" s="111"/>
      <c r="H102" s="112"/>
      <c r="I102" s="107"/>
      <c r="K102" s="107"/>
      <c r="M102" s="108" t="s">
        <v>105</v>
      </c>
      <c r="O102" s="9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13" t="str">
        <f>C101</f>
        <v>2.NP:</v>
      </c>
      <c r="BE102" s="104"/>
      <c r="BF102" s="104"/>
      <c r="BG102" s="104"/>
      <c r="BH102" s="104"/>
      <c r="BI102" s="104"/>
      <c r="BJ102" s="104"/>
      <c r="BK102" s="104"/>
    </row>
    <row r="103" spans="1:104" x14ac:dyDescent="0.2">
      <c r="A103" s="105"/>
      <c r="B103" s="106"/>
      <c r="C103" s="172" t="s">
        <v>46</v>
      </c>
      <c r="D103" s="173"/>
      <c r="E103" s="109">
        <v>0</v>
      </c>
      <c r="F103" s="110"/>
      <c r="G103" s="111"/>
      <c r="H103" s="112"/>
      <c r="I103" s="107"/>
      <c r="K103" s="107"/>
      <c r="M103" s="108" t="s">
        <v>46</v>
      </c>
      <c r="O103" s="9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13" t="str">
        <f>C102</f>
        <v>2*2,5*1,67-0,9*2,0</v>
      </c>
      <c r="BE103" s="104"/>
      <c r="BF103" s="104"/>
      <c r="BG103" s="104"/>
      <c r="BH103" s="104"/>
      <c r="BI103" s="104"/>
      <c r="BJ103" s="104"/>
      <c r="BK103" s="104"/>
    </row>
    <row r="104" spans="1:104" x14ac:dyDescent="0.2">
      <c r="A104" s="105"/>
      <c r="B104" s="106"/>
      <c r="C104" s="172" t="s">
        <v>105</v>
      </c>
      <c r="D104" s="173"/>
      <c r="E104" s="109">
        <v>6.55</v>
      </c>
      <c r="F104" s="110"/>
      <c r="G104" s="111"/>
      <c r="H104" s="112"/>
      <c r="I104" s="107"/>
      <c r="K104" s="107"/>
      <c r="M104" s="108" t="s">
        <v>105</v>
      </c>
      <c r="O104" s="9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04"/>
      <c r="BB104" s="104"/>
      <c r="BC104" s="104"/>
      <c r="BD104" s="113" t="str">
        <f>C103</f>
        <v>3.NP:</v>
      </c>
      <c r="BE104" s="104"/>
      <c r="BF104" s="104"/>
      <c r="BG104" s="104"/>
      <c r="BH104" s="104"/>
      <c r="BI104" s="104"/>
      <c r="BJ104" s="104"/>
      <c r="BK104" s="104"/>
    </row>
    <row r="105" spans="1:104" x14ac:dyDescent="0.2">
      <c r="A105" s="95">
        <v>18</v>
      </c>
      <c r="B105" s="96" t="s">
        <v>106</v>
      </c>
      <c r="C105" s="97" t="s">
        <v>107</v>
      </c>
      <c r="D105" s="98" t="s">
        <v>29</v>
      </c>
      <c r="E105" s="99">
        <v>14.0364</v>
      </c>
      <c r="F105" s="100"/>
      <c r="G105" s="101">
        <f>E105*F105</f>
        <v>0</v>
      </c>
      <c r="H105" s="102">
        <v>3.2999999999994102E-4</v>
      </c>
      <c r="I105" s="103">
        <f>E105*H105</f>
        <v>4.6320119999991721E-3</v>
      </c>
      <c r="J105" s="102">
        <v>-1.18300000000033E-2</v>
      </c>
      <c r="K105" s="103">
        <f>E105*J105</f>
        <v>-0.16605061200004631</v>
      </c>
      <c r="O105" s="94"/>
      <c r="Z105" s="104"/>
      <c r="AA105" s="104">
        <v>1</v>
      </c>
      <c r="AB105" s="104">
        <v>1</v>
      </c>
      <c r="AC105" s="104">
        <v>1</v>
      </c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04"/>
      <c r="BE105" s="104"/>
      <c r="BF105" s="104"/>
      <c r="BG105" s="104"/>
      <c r="BH105" s="104"/>
      <c r="BI105" s="104"/>
      <c r="BJ105" s="104"/>
      <c r="BK105" s="104"/>
      <c r="CA105" s="104">
        <v>1</v>
      </c>
      <c r="CB105" s="104">
        <v>1</v>
      </c>
      <c r="CZ105" s="61">
        <v>1</v>
      </c>
    </row>
    <row r="106" spans="1:104" x14ac:dyDescent="0.2">
      <c r="A106" s="105"/>
      <c r="B106" s="106"/>
      <c r="C106" s="172" t="s">
        <v>44</v>
      </c>
      <c r="D106" s="173"/>
      <c r="E106" s="109">
        <v>0</v>
      </c>
      <c r="F106" s="110"/>
      <c r="G106" s="111"/>
      <c r="H106" s="112"/>
      <c r="I106" s="107"/>
      <c r="K106" s="107"/>
      <c r="M106" s="108" t="s">
        <v>44</v>
      </c>
      <c r="O106" s="9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13" t="str">
        <f>C105</f>
        <v>DMTZ podhledu SDK, kovová kce., 1xoplášť.12,5 mm</v>
      </c>
      <c r="BE106" s="104"/>
      <c r="BF106" s="104"/>
      <c r="BG106" s="104"/>
      <c r="BH106" s="104"/>
      <c r="BI106" s="104"/>
      <c r="BJ106" s="104"/>
      <c r="BK106" s="104"/>
    </row>
    <row r="107" spans="1:104" x14ac:dyDescent="0.2">
      <c r="A107" s="105"/>
      <c r="B107" s="106"/>
      <c r="C107" s="172" t="s">
        <v>108</v>
      </c>
      <c r="D107" s="173"/>
      <c r="E107" s="109">
        <v>7.0182000000000002</v>
      </c>
      <c r="F107" s="110"/>
      <c r="G107" s="111"/>
      <c r="H107" s="112"/>
      <c r="I107" s="107"/>
      <c r="K107" s="107"/>
      <c r="M107" s="108" t="s">
        <v>108</v>
      </c>
      <c r="O107" s="9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13" t="str">
        <f>C106</f>
        <v>2.NP:</v>
      </c>
      <c r="BE107" s="104"/>
      <c r="BF107" s="104"/>
      <c r="BG107" s="104"/>
      <c r="BH107" s="104"/>
      <c r="BI107" s="104"/>
      <c r="BJ107" s="104"/>
      <c r="BK107" s="104"/>
    </row>
    <row r="108" spans="1:104" x14ac:dyDescent="0.2">
      <c r="A108" s="105"/>
      <c r="B108" s="106"/>
      <c r="C108" s="172" t="s">
        <v>46</v>
      </c>
      <c r="D108" s="173"/>
      <c r="E108" s="109">
        <v>0</v>
      </c>
      <c r="F108" s="110"/>
      <c r="G108" s="111"/>
      <c r="H108" s="112"/>
      <c r="I108" s="107"/>
      <c r="K108" s="107"/>
      <c r="M108" s="108" t="s">
        <v>46</v>
      </c>
      <c r="O108" s="9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13" t="str">
        <f>C107</f>
        <v>(2,69+2,575)*1,67/2+1,57*1,67</v>
      </c>
      <c r="BE108" s="104"/>
      <c r="BF108" s="104"/>
      <c r="BG108" s="104"/>
      <c r="BH108" s="104"/>
      <c r="BI108" s="104"/>
      <c r="BJ108" s="104"/>
      <c r="BK108" s="104"/>
    </row>
    <row r="109" spans="1:104" x14ac:dyDescent="0.2">
      <c r="A109" s="105"/>
      <c r="B109" s="106"/>
      <c r="C109" s="172" t="s">
        <v>108</v>
      </c>
      <c r="D109" s="173"/>
      <c r="E109" s="109">
        <v>7.0182000000000002</v>
      </c>
      <c r="F109" s="110"/>
      <c r="G109" s="111"/>
      <c r="H109" s="112"/>
      <c r="I109" s="107"/>
      <c r="K109" s="107"/>
      <c r="M109" s="108" t="s">
        <v>108</v>
      </c>
      <c r="O109" s="9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13" t="str">
        <f>C108</f>
        <v>3.NP:</v>
      </c>
      <c r="BE109" s="104"/>
      <c r="BF109" s="104"/>
      <c r="BG109" s="104"/>
      <c r="BH109" s="104"/>
      <c r="BI109" s="104"/>
      <c r="BJ109" s="104"/>
      <c r="BK109" s="104"/>
    </row>
    <row r="110" spans="1:104" ht="22.5" x14ac:dyDescent="0.2">
      <c r="A110" s="95">
        <v>19</v>
      </c>
      <c r="B110" s="96" t="s">
        <v>109</v>
      </c>
      <c r="C110" s="97" t="s">
        <v>110</v>
      </c>
      <c r="D110" s="98" t="s">
        <v>86</v>
      </c>
      <c r="E110" s="99">
        <v>0.106</v>
      </c>
      <c r="F110" s="100"/>
      <c r="G110" s="101">
        <f>E110*F110</f>
        <v>0</v>
      </c>
      <c r="H110" s="102">
        <v>0</v>
      </c>
      <c r="I110" s="103">
        <f>E110*H110</f>
        <v>0</v>
      </c>
      <c r="J110" s="102">
        <v>-2.2000000000007298</v>
      </c>
      <c r="K110" s="103">
        <f>E110*J110</f>
        <v>-0.23320000000007735</v>
      </c>
      <c r="O110" s="94"/>
      <c r="Z110" s="104"/>
      <c r="AA110" s="104">
        <v>1</v>
      </c>
      <c r="AB110" s="104">
        <v>0</v>
      </c>
      <c r="AC110" s="104">
        <v>0</v>
      </c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04"/>
      <c r="BE110" s="104"/>
      <c r="BF110" s="104"/>
      <c r="BG110" s="104"/>
      <c r="BH110" s="104"/>
      <c r="BI110" s="104"/>
      <c r="BJ110" s="104"/>
      <c r="BK110" s="104"/>
      <c r="CA110" s="104">
        <v>1</v>
      </c>
      <c r="CB110" s="104">
        <v>0</v>
      </c>
      <c r="CZ110" s="61">
        <v>1</v>
      </c>
    </row>
    <row r="111" spans="1:104" x14ac:dyDescent="0.2">
      <c r="A111" s="105"/>
      <c r="B111" s="106"/>
      <c r="C111" s="172" t="s">
        <v>44</v>
      </c>
      <c r="D111" s="173"/>
      <c r="E111" s="109">
        <v>0</v>
      </c>
      <c r="F111" s="110"/>
      <c r="G111" s="111"/>
      <c r="H111" s="112"/>
      <c r="I111" s="107"/>
      <c r="K111" s="107"/>
      <c r="M111" s="108" t="s">
        <v>44</v>
      </c>
      <c r="O111" s="94"/>
      <c r="Z111" s="104"/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13" t="str">
        <f>C110</f>
        <v>Bourání podkladů bet., potěr tl. 10 cm, pl. 4 m2 tl. cca 3cm</v>
      </c>
      <c r="BE111" s="104"/>
      <c r="BF111" s="104"/>
      <c r="BG111" s="104"/>
      <c r="BH111" s="104"/>
      <c r="BI111" s="104"/>
      <c r="BJ111" s="104"/>
      <c r="BK111" s="104"/>
    </row>
    <row r="112" spans="1:104" x14ac:dyDescent="0.2">
      <c r="A112" s="105"/>
      <c r="B112" s="106"/>
      <c r="C112" s="172" t="s">
        <v>111</v>
      </c>
      <c r="D112" s="173"/>
      <c r="E112" s="109">
        <v>5.2999999999999999E-2</v>
      </c>
      <c r="F112" s="110"/>
      <c r="G112" s="111"/>
      <c r="H112" s="112"/>
      <c r="I112" s="107"/>
      <c r="K112" s="107"/>
      <c r="M112" s="108" t="s">
        <v>111</v>
      </c>
      <c r="O112" s="94"/>
      <c r="Z112" s="104"/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04"/>
      <c r="BB112" s="104"/>
      <c r="BC112" s="104"/>
      <c r="BD112" s="113" t="str">
        <f>C111</f>
        <v>2.NP:</v>
      </c>
      <c r="BE112" s="104"/>
      <c r="BF112" s="104"/>
      <c r="BG112" s="104"/>
      <c r="BH112" s="104"/>
      <c r="BI112" s="104"/>
      <c r="BJ112" s="104"/>
      <c r="BK112" s="104"/>
    </row>
    <row r="113" spans="1:104" x14ac:dyDescent="0.2">
      <c r="A113" s="105"/>
      <c r="B113" s="106"/>
      <c r="C113" s="172" t="s">
        <v>46</v>
      </c>
      <c r="D113" s="173"/>
      <c r="E113" s="109">
        <v>0</v>
      </c>
      <c r="F113" s="110"/>
      <c r="G113" s="111"/>
      <c r="H113" s="112"/>
      <c r="I113" s="107"/>
      <c r="K113" s="107"/>
      <c r="M113" s="108" t="s">
        <v>46</v>
      </c>
      <c r="O113" s="94"/>
      <c r="Z113" s="104"/>
      <c r="AA113" s="104"/>
      <c r="AB113" s="104"/>
      <c r="AC113" s="104"/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04"/>
      <c r="BB113" s="104"/>
      <c r="BC113" s="104"/>
      <c r="BD113" s="113" t="str">
        <f>C112</f>
        <v>0,03*(1,115+1,0)*1,67/2</v>
      </c>
      <c r="BE113" s="104"/>
      <c r="BF113" s="104"/>
      <c r="BG113" s="104"/>
      <c r="BH113" s="104"/>
      <c r="BI113" s="104"/>
      <c r="BJ113" s="104"/>
      <c r="BK113" s="104"/>
    </row>
    <row r="114" spans="1:104" x14ac:dyDescent="0.2">
      <c r="A114" s="105"/>
      <c r="B114" s="106"/>
      <c r="C114" s="172" t="s">
        <v>111</v>
      </c>
      <c r="D114" s="173"/>
      <c r="E114" s="109">
        <v>5.2999999999999999E-2</v>
      </c>
      <c r="F114" s="110"/>
      <c r="G114" s="111"/>
      <c r="H114" s="112"/>
      <c r="I114" s="107"/>
      <c r="K114" s="107"/>
      <c r="M114" s="108" t="s">
        <v>111</v>
      </c>
      <c r="O114" s="9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13" t="str">
        <f>C113</f>
        <v>3.NP:</v>
      </c>
      <c r="BE114" s="104"/>
      <c r="BF114" s="104"/>
      <c r="BG114" s="104"/>
      <c r="BH114" s="104"/>
      <c r="BI114" s="104"/>
      <c r="BJ114" s="104"/>
      <c r="BK114" s="104"/>
    </row>
    <row r="115" spans="1:104" ht="22.5" x14ac:dyDescent="0.2">
      <c r="A115" s="95">
        <v>20</v>
      </c>
      <c r="B115" s="96" t="s">
        <v>112</v>
      </c>
      <c r="C115" s="97" t="s">
        <v>113</v>
      </c>
      <c r="D115" s="98" t="s">
        <v>29</v>
      </c>
      <c r="E115" s="99">
        <v>14.0364</v>
      </c>
      <c r="F115" s="100"/>
      <c r="G115" s="101">
        <f>E115*F115</f>
        <v>0</v>
      </c>
      <c r="H115" s="102">
        <v>0</v>
      </c>
      <c r="I115" s="103">
        <f>E115*H115</f>
        <v>0</v>
      </c>
      <c r="J115" s="102">
        <v>-2.0000000000010201E-2</v>
      </c>
      <c r="K115" s="103">
        <f>E115*J115</f>
        <v>-0.2807280000001432</v>
      </c>
      <c r="O115" s="94"/>
      <c r="Z115" s="104"/>
      <c r="AA115" s="104">
        <v>1</v>
      </c>
      <c r="AB115" s="104">
        <v>1</v>
      </c>
      <c r="AC115" s="104">
        <v>1</v>
      </c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04"/>
      <c r="BE115" s="104"/>
      <c r="BF115" s="104"/>
      <c r="BG115" s="104"/>
      <c r="BH115" s="104"/>
      <c r="BI115" s="104"/>
      <c r="BJ115" s="104"/>
      <c r="BK115" s="104"/>
      <c r="CA115" s="104">
        <v>1</v>
      </c>
      <c r="CB115" s="104">
        <v>1</v>
      </c>
      <c r="CZ115" s="61">
        <v>1</v>
      </c>
    </row>
    <row r="116" spans="1:104" ht="25.5" x14ac:dyDescent="0.2">
      <c r="A116" s="105"/>
      <c r="B116" s="106"/>
      <c r="C116" s="172" t="s">
        <v>44</v>
      </c>
      <c r="D116" s="173"/>
      <c r="E116" s="109">
        <v>0</v>
      </c>
      <c r="F116" s="110"/>
      <c r="G116" s="111"/>
      <c r="H116" s="112"/>
      <c r="I116" s="107"/>
      <c r="K116" s="107"/>
      <c r="M116" s="108" t="s">
        <v>44</v>
      </c>
      <c r="O116" s="9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13" t="str">
        <f>C115</f>
        <v>Bourání dlaždic keramických tl. 1 cm, nad 1 m2 sbíječka, dlaždice keramické</v>
      </c>
      <c r="BE116" s="104"/>
      <c r="BF116" s="104"/>
      <c r="BG116" s="104"/>
      <c r="BH116" s="104"/>
      <c r="BI116" s="104"/>
      <c r="BJ116" s="104"/>
      <c r="BK116" s="104"/>
    </row>
    <row r="117" spans="1:104" x14ac:dyDescent="0.2">
      <c r="A117" s="105"/>
      <c r="B117" s="106"/>
      <c r="C117" s="172" t="s">
        <v>108</v>
      </c>
      <c r="D117" s="173"/>
      <c r="E117" s="109">
        <v>7.0182000000000002</v>
      </c>
      <c r="F117" s="110"/>
      <c r="G117" s="111"/>
      <c r="H117" s="112"/>
      <c r="I117" s="107"/>
      <c r="K117" s="107"/>
      <c r="M117" s="108" t="s">
        <v>108</v>
      </c>
      <c r="O117" s="94"/>
      <c r="Z117" s="104"/>
      <c r="AA117" s="104"/>
      <c r="AB117" s="104"/>
      <c r="AC117" s="104"/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13" t="str">
        <f>C116</f>
        <v>2.NP:</v>
      </c>
      <c r="BE117" s="104"/>
      <c r="BF117" s="104"/>
      <c r="BG117" s="104"/>
      <c r="BH117" s="104"/>
      <c r="BI117" s="104"/>
      <c r="BJ117" s="104"/>
      <c r="BK117" s="104"/>
    </row>
    <row r="118" spans="1:104" x14ac:dyDescent="0.2">
      <c r="A118" s="105"/>
      <c r="B118" s="106"/>
      <c r="C118" s="172" t="s">
        <v>46</v>
      </c>
      <c r="D118" s="173"/>
      <c r="E118" s="109">
        <v>0</v>
      </c>
      <c r="F118" s="110"/>
      <c r="G118" s="111"/>
      <c r="H118" s="112"/>
      <c r="I118" s="107"/>
      <c r="K118" s="107"/>
      <c r="M118" s="108" t="s">
        <v>46</v>
      </c>
      <c r="O118" s="9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13" t="str">
        <f>C117</f>
        <v>(2,69+2,575)*1,67/2+1,57*1,67</v>
      </c>
      <c r="BE118" s="104"/>
      <c r="BF118" s="104"/>
      <c r="BG118" s="104"/>
      <c r="BH118" s="104"/>
      <c r="BI118" s="104"/>
      <c r="BJ118" s="104"/>
      <c r="BK118" s="104"/>
    </row>
    <row r="119" spans="1:104" x14ac:dyDescent="0.2">
      <c r="A119" s="105"/>
      <c r="B119" s="106"/>
      <c r="C119" s="172" t="s">
        <v>108</v>
      </c>
      <c r="D119" s="173"/>
      <c r="E119" s="109">
        <v>7.0182000000000002</v>
      </c>
      <c r="F119" s="110"/>
      <c r="G119" s="111"/>
      <c r="H119" s="112"/>
      <c r="I119" s="107"/>
      <c r="K119" s="107"/>
      <c r="M119" s="108" t="s">
        <v>108</v>
      </c>
      <c r="O119" s="9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13" t="str">
        <f>C118</f>
        <v>3.NP:</v>
      </c>
      <c r="BE119" s="104"/>
      <c r="BF119" s="104"/>
      <c r="BG119" s="104"/>
      <c r="BH119" s="104"/>
      <c r="BI119" s="104"/>
      <c r="BJ119" s="104"/>
      <c r="BK119" s="104"/>
    </row>
    <row r="120" spans="1:104" x14ac:dyDescent="0.2">
      <c r="A120" s="95">
        <v>21</v>
      </c>
      <c r="B120" s="96" t="s">
        <v>114</v>
      </c>
      <c r="C120" s="97" t="s">
        <v>115</v>
      </c>
      <c r="D120" s="98" t="s">
        <v>94</v>
      </c>
      <c r="E120" s="99">
        <v>6</v>
      </c>
      <c r="F120" s="100"/>
      <c r="G120" s="101">
        <f>E120*F120</f>
        <v>0</v>
      </c>
      <c r="H120" s="102">
        <v>0</v>
      </c>
      <c r="I120" s="103">
        <f>E120*H120</f>
        <v>0</v>
      </c>
      <c r="J120" s="102">
        <v>0</v>
      </c>
      <c r="K120" s="103">
        <f>E120*J120</f>
        <v>0</v>
      </c>
      <c r="O120" s="94"/>
      <c r="Z120" s="104"/>
      <c r="AA120" s="104">
        <v>1</v>
      </c>
      <c r="AB120" s="104">
        <v>1</v>
      </c>
      <c r="AC120" s="104">
        <v>1</v>
      </c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04"/>
      <c r="BE120" s="104"/>
      <c r="BF120" s="104"/>
      <c r="BG120" s="104"/>
      <c r="BH120" s="104"/>
      <c r="BI120" s="104"/>
      <c r="BJ120" s="104"/>
      <c r="BK120" s="104"/>
      <c r="CA120" s="104">
        <v>1</v>
      </c>
      <c r="CB120" s="104">
        <v>1</v>
      </c>
      <c r="CZ120" s="61">
        <v>1</v>
      </c>
    </row>
    <row r="121" spans="1:104" x14ac:dyDescent="0.2">
      <c r="A121" s="105"/>
      <c r="B121" s="106"/>
      <c r="C121" s="172" t="s">
        <v>44</v>
      </c>
      <c r="D121" s="173"/>
      <c r="E121" s="109">
        <v>0</v>
      </c>
      <c r="F121" s="110"/>
      <c r="G121" s="111"/>
      <c r="H121" s="112"/>
      <c r="I121" s="107"/>
      <c r="K121" s="107"/>
      <c r="M121" s="108" t="s">
        <v>44</v>
      </c>
      <c r="O121" s="9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04"/>
      <c r="BB121" s="104"/>
      <c r="BC121" s="104"/>
      <c r="BD121" s="113" t="str">
        <f>C120</f>
        <v>Vyvěšení dřevěných dveřních křídel pl. do 2 m2</v>
      </c>
      <c r="BE121" s="104"/>
      <c r="BF121" s="104"/>
      <c r="BG121" s="104"/>
      <c r="BH121" s="104"/>
      <c r="BI121" s="104"/>
      <c r="BJ121" s="104"/>
      <c r="BK121" s="104"/>
    </row>
    <row r="122" spans="1:104" x14ac:dyDescent="0.2">
      <c r="A122" s="105"/>
      <c r="B122" s="106"/>
      <c r="C122" s="172" t="s">
        <v>116</v>
      </c>
      <c r="D122" s="173"/>
      <c r="E122" s="109">
        <v>3</v>
      </c>
      <c r="F122" s="110"/>
      <c r="G122" s="111"/>
      <c r="H122" s="112"/>
      <c r="I122" s="107"/>
      <c r="K122" s="107"/>
      <c r="M122" s="108" t="s">
        <v>116</v>
      </c>
      <c r="O122" s="94"/>
      <c r="Z122" s="104"/>
      <c r="AA122" s="104"/>
      <c r="AB122" s="104"/>
      <c r="AC122" s="104"/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04"/>
      <c r="BB122" s="104"/>
      <c r="BC122" s="104"/>
      <c r="BD122" s="113" t="str">
        <f>C121</f>
        <v>2.NP:</v>
      </c>
      <c r="BE122" s="104"/>
      <c r="BF122" s="104"/>
      <c r="BG122" s="104"/>
      <c r="BH122" s="104"/>
      <c r="BI122" s="104"/>
      <c r="BJ122" s="104"/>
      <c r="BK122" s="104"/>
    </row>
    <row r="123" spans="1:104" x14ac:dyDescent="0.2">
      <c r="A123" s="105"/>
      <c r="B123" s="106"/>
      <c r="C123" s="172" t="s">
        <v>46</v>
      </c>
      <c r="D123" s="173"/>
      <c r="E123" s="109">
        <v>0</v>
      </c>
      <c r="F123" s="110"/>
      <c r="G123" s="111"/>
      <c r="H123" s="112"/>
      <c r="I123" s="107"/>
      <c r="K123" s="107"/>
      <c r="M123" s="108" t="s">
        <v>46</v>
      </c>
      <c r="O123" s="9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13" t="str">
        <f>C122</f>
        <v>1+2</v>
      </c>
      <c r="BE123" s="104"/>
      <c r="BF123" s="104"/>
      <c r="BG123" s="104"/>
      <c r="BH123" s="104"/>
      <c r="BI123" s="104"/>
      <c r="BJ123" s="104"/>
      <c r="BK123" s="104"/>
    </row>
    <row r="124" spans="1:104" x14ac:dyDescent="0.2">
      <c r="A124" s="105"/>
      <c r="B124" s="106"/>
      <c r="C124" s="172" t="s">
        <v>116</v>
      </c>
      <c r="D124" s="173"/>
      <c r="E124" s="109">
        <v>3</v>
      </c>
      <c r="F124" s="110"/>
      <c r="G124" s="111"/>
      <c r="H124" s="112"/>
      <c r="I124" s="107"/>
      <c r="K124" s="107"/>
      <c r="M124" s="108" t="s">
        <v>116</v>
      </c>
      <c r="O124" s="9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13" t="str">
        <f>C123</f>
        <v>3.NP:</v>
      </c>
      <c r="BE124" s="104"/>
      <c r="BF124" s="104"/>
      <c r="BG124" s="104"/>
      <c r="BH124" s="104"/>
      <c r="BI124" s="104"/>
      <c r="BJ124" s="104"/>
      <c r="BK124" s="104"/>
    </row>
    <row r="125" spans="1:104" x14ac:dyDescent="0.2">
      <c r="A125" s="95">
        <v>22</v>
      </c>
      <c r="B125" s="96" t="s">
        <v>117</v>
      </c>
      <c r="C125" s="97" t="s">
        <v>118</v>
      </c>
      <c r="D125" s="98" t="s">
        <v>29</v>
      </c>
      <c r="E125" s="99">
        <v>2</v>
      </c>
      <c r="F125" s="100"/>
      <c r="G125" s="101">
        <f>E125*F125</f>
        <v>0</v>
      </c>
      <c r="H125" s="102">
        <v>1.1700000000001199E-3</v>
      </c>
      <c r="I125" s="103">
        <f>E125*H125</f>
        <v>2.3400000000002399E-3</v>
      </c>
      <c r="J125" s="102">
        <v>-7.60000000000218E-2</v>
      </c>
      <c r="K125" s="103">
        <f>E125*J125</f>
        <v>-0.1520000000000436</v>
      </c>
      <c r="O125" s="94"/>
      <c r="Z125" s="104"/>
      <c r="AA125" s="104">
        <v>1</v>
      </c>
      <c r="AB125" s="104">
        <v>1</v>
      </c>
      <c r="AC125" s="104">
        <v>1</v>
      </c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04"/>
      <c r="BE125" s="104"/>
      <c r="BF125" s="104"/>
      <c r="BG125" s="104"/>
      <c r="BH125" s="104"/>
      <c r="BI125" s="104"/>
      <c r="BJ125" s="104"/>
      <c r="BK125" s="104"/>
      <c r="CA125" s="104">
        <v>1</v>
      </c>
      <c r="CB125" s="104">
        <v>1</v>
      </c>
      <c r="CZ125" s="61">
        <v>1</v>
      </c>
    </row>
    <row r="126" spans="1:104" x14ac:dyDescent="0.2">
      <c r="A126" s="105"/>
      <c r="B126" s="106"/>
      <c r="C126" s="172" t="s">
        <v>44</v>
      </c>
      <c r="D126" s="173"/>
      <c r="E126" s="109">
        <v>0</v>
      </c>
      <c r="F126" s="110"/>
      <c r="G126" s="111"/>
      <c r="H126" s="112"/>
      <c r="I126" s="107"/>
      <c r="K126" s="107"/>
      <c r="M126" s="108" t="s">
        <v>44</v>
      </c>
      <c r="O126" s="9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13" t="str">
        <f>C125</f>
        <v>Vybourání kovových dveřních zárubní pl. do 2 m2</v>
      </c>
      <c r="BE126" s="104"/>
      <c r="BF126" s="104"/>
      <c r="BG126" s="104"/>
      <c r="BH126" s="104"/>
      <c r="BI126" s="104"/>
      <c r="BJ126" s="104"/>
      <c r="BK126" s="104"/>
    </row>
    <row r="127" spans="1:104" x14ac:dyDescent="0.2">
      <c r="A127" s="105"/>
      <c r="B127" s="106"/>
      <c r="C127" s="172" t="s">
        <v>28</v>
      </c>
      <c r="D127" s="173"/>
      <c r="E127" s="109">
        <v>1</v>
      </c>
      <c r="F127" s="110"/>
      <c r="G127" s="111"/>
      <c r="H127" s="112"/>
      <c r="I127" s="107"/>
      <c r="K127" s="107"/>
      <c r="M127" s="108">
        <v>1</v>
      </c>
      <c r="O127" s="9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13" t="str">
        <f>C126</f>
        <v>2.NP:</v>
      </c>
      <c r="BE127" s="104"/>
      <c r="BF127" s="104"/>
      <c r="BG127" s="104"/>
      <c r="BH127" s="104"/>
      <c r="BI127" s="104"/>
      <c r="BJ127" s="104"/>
      <c r="BK127" s="104"/>
    </row>
    <row r="128" spans="1:104" x14ac:dyDescent="0.2">
      <c r="A128" s="105"/>
      <c r="B128" s="106"/>
      <c r="C128" s="172" t="s">
        <v>46</v>
      </c>
      <c r="D128" s="173"/>
      <c r="E128" s="109">
        <v>0</v>
      </c>
      <c r="F128" s="110"/>
      <c r="G128" s="111"/>
      <c r="H128" s="112"/>
      <c r="I128" s="107"/>
      <c r="K128" s="107"/>
      <c r="M128" s="108" t="s">
        <v>46</v>
      </c>
      <c r="O128" s="9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13" t="str">
        <f>C127</f>
        <v>1</v>
      </c>
      <c r="BE128" s="104"/>
      <c r="BF128" s="104"/>
      <c r="BG128" s="104"/>
      <c r="BH128" s="104"/>
      <c r="BI128" s="104"/>
      <c r="BJ128" s="104"/>
      <c r="BK128" s="104"/>
    </row>
    <row r="129" spans="1:104" x14ac:dyDescent="0.2">
      <c r="A129" s="105"/>
      <c r="B129" s="106"/>
      <c r="C129" s="172" t="s">
        <v>28</v>
      </c>
      <c r="D129" s="173"/>
      <c r="E129" s="109">
        <v>1</v>
      </c>
      <c r="F129" s="110"/>
      <c r="G129" s="111"/>
      <c r="H129" s="112"/>
      <c r="I129" s="107"/>
      <c r="K129" s="107"/>
      <c r="M129" s="108">
        <v>1</v>
      </c>
      <c r="O129" s="9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13" t="str">
        <f>C128</f>
        <v>3.NP:</v>
      </c>
      <c r="BE129" s="104"/>
      <c r="BF129" s="104"/>
      <c r="BG129" s="104"/>
      <c r="BH129" s="104"/>
      <c r="BI129" s="104"/>
      <c r="BJ129" s="104"/>
      <c r="BK129" s="104"/>
    </row>
    <row r="130" spans="1:104" x14ac:dyDescent="0.2">
      <c r="A130" s="114" t="s">
        <v>30</v>
      </c>
      <c r="B130" s="115" t="s">
        <v>101</v>
      </c>
      <c r="C130" s="116" t="s">
        <v>102</v>
      </c>
      <c r="D130" s="117"/>
      <c r="E130" s="118"/>
      <c r="F130" s="118"/>
      <c r="G130" s="119">
        <f>SUM(G99:G129)</f>
        <v>0</v>
      </c>
      <c r="H130" s="120"/>
      <c r="I130" s="121">
        <f>SUM(I99:I129)</f>
        <v>1.5749012000004562E-2</v>
      </c>
      <c r="J130" s="122"/>
      <c r="K130" s="121">
        <f>SUM(K99:K129)</f>
        <v>-2.3646786119998127</v>
      </c>
      <c r="O130" s="94"/>
      <c r="X130" s="123">
        <f>K130</f>
        <v>-2.3646786119998127</v>
      </c>
      <c r="Y130" s="123">
        <f>I130</f>
        <v>1.5749012000004562E-2</v>
      </c>
      <c r="Z130" s="124">
        <f>G130</f>
        <v>0</v>
      </c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25"/>
      <c r="BB130" s="125"/>
      <c r="BC130" s="125"/>
      <c r="BD130" s="125"/>
      <c r="BE130" s="125"/>
      <c r="BF130" s="125"/>
      <c r="BG130" s="104"/>
      <c r="BH130" s="104"/>
      <c r="BI130" s="104"/>
      <c r="BJ130" s="104"/>
      <c r="BK130" s="104"/>
    </row>
    <row r="131" spans="1:104" ht="14.25" customHeight="1" x14ac:dyDescent="0.2">
      <c r="A131" s="86" t="s">
        <v>27</v>
      </c>
      <c r="B131" s="87" t="s">
        <v>119</v>
      </c>
      <c r="C131" s="88" t="s">
        <v>120</v>
      </c>
      <c r="D131" s="89"/>
      <c r="E131" s="90"/>
      <c r="F131" s="90"/>
      <c r="G131" s="91"/>
      <c r="H131" s="92"/>
      <c r="I131" s="93"/>
      <c r="J131" s="92"/>
      <c r="K131" s="93"/>
      <c r="O131" s="94"/>
    </row>
    <row r="132" spans="1:104" x14ac:dyDescent="0.2">
      <c r="A132" s="95">
        <v>23</v>
      </c>
      <c r="B132" s="96" t="s">
        <v>121</v>
      </c>
      <c r="C132" s="97" t="s">
        <v>122</v>
      </c>
      <c r="D132" s="98" t="s">
        <v>52</v>
      </c>
      <c r="E132" s="99">
        <v>3.34</v>
      </c>
      <c r="F132" s="100"/>
      <c r="G132" s="101">
        <f>E132*F132</f>
        <v>0</v>
      </c>
      <c r="H132" s="102">
        <v>0</v>
      </c>
      <c r="I132" s="103">
        <f>E132*H132</f>
        <v>0</v>
      </c>
      <c r="J132" s="102">
        <v>-4.5999999999990498E-4</v>
      </c>
      <c r="K132" s="103">
        <f>E132*J132</f>
        <v>-1.5363999999996826E-3</v>
      </c>
      <c r="O132" s="94"/>
      <c r="Z132" s="104"/>
      <c r="AA132" s="104">
        <v>1</v>
      </c>
      <c r="AB132" s="104">
        <v>1</v>
      </c>
      <c r="AC132" s="104">
        <v>1</v>
      </c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  <c r="AQ132" s="104"/>
      <c r="AR132" s="104"/>
      <c r="AS132" s="104"/>
      <c r="AT132" s="104"/>
      <c r="AU132" s="104"/>
      <c r="AV132" s="104"/>
      <c r="AW132" s="104"/>
      <c r="AX132" s="104"/>
      <c r="AY132" s="104"/>
      <c r="AZ132" s="104"/>
      <c r="BA132" s="104"/>
      <c r="BB132" s="104"/>
      <c r="BC132" s="104"/>
      <c r="BD132" s="104"/>
      <c r="BE132" s="104"/>
      <c r="BF132" s="104"/>
      <c r="BG132" s="104"/>
      <c r="BH132" s="104"/>
      <c r="BI132" s="104"/>
      <c r="BJ132" s="104"/>
      <c r="BK132" s="104"/>
      <c r="CA132" s="104">
        <v>1</v>
      </c>
      <c r="CB132" s="104">
        <v>1</v>
      </c>
      <c r="CZ132" s="61">
        <v>1</v>
      </c>
    </row>
    <row r="133" spans="1:104" x14ac:dyDescent="0.2">
      <c r="A133" s="105"/>
      <c r="B133" s="106"/>
      <c r="C133" s="172" t="s">
        <v>44</v>
      </c>
      <c r="D133" s="173"/>
      <c r="E133" s="109">
        <v>0</v>
      </c>
      <c r="F133" s="110"/>
      <c r="G133" s="111"/>
      <c r="H133" s="112"/>
      <c r="I133" s="107"/>
      <c r="K133" s="107"/>
      <c r="M133" s="108" t="s">
        <v>44</v>
      </c>
      <c r="O133" s="9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13" t="str">
        <f>C132</f>
        <v>Řezání prostého betonu hl. řezu 100 mm hl. 30mm</v>
      </c>
      <c r="BE133" s="104"/>
      <c r="BF133" s="104"/>
      <c r="BG133" s="104"/>
      <c r="BH133" s="104"/>
      <c r="BI133" s="104"/>
      <c r="BJ133" s="104"/>
      <c r="BK133" s="104"/>
    </row>
    <row r="134" spans="1:104" x14ac:dyDescent="0.2">
      <c r="A134" s="105"/>
      <c r="B134" s="106"/>
      <c r="C134" s="172" t="s">
        <v>123</v>
      </c>
      <c r="D134" s="173"/>
      <c r="E134" s="109">
        <v>1.67</v>
      </c>
      <c r="F134" s="110"/>
      <c r="G134" s="111"/>
      <c r="H134" s="112"/>
      <c r="I134" s="107"/>
      <c r="K134" s="107"/>
      <c r="M134" s="108" t="s">
        <v>123</v>
      </c>
      <c r="O134" s="9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13" t="str">
        <f>C133</f>
        <v>2.NP:</v>
      </c>
      <c r="BE134" s="104"/>
      <c r="BF134" s="104"/>
      <c r="BG134" s="104"/>
      <c r="BH134" s="104"/>
      <c r="BI134" s="104"/>
      <c r="BJ134" s="104"/>
      <c r="BK134" s="104"/>
    </row>
    <row r="135" spans="1:104" x14ac:dyDescent="0.2">
      <c r="A135" s="105"/>
      <c r="B135" s="106"/>
      <c r="C135" s="172" t="s">
        <v>46</v>
      </c>
      <c r="D135" s="173"/>
      <c r="E135" s="109">
        <v>0</v>
      </c>
      <c r="F135" s="110"/>
      <c r="G135" s="111"/>
      <c r="H135" s="112"/>
      <c r="I135" s="107"/>
      <c r="K135" s="107"/>
      <c r="M135" s="108" t="s">
        <v>46</v>
      </c>
      <c r="O135" s="9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13" t="str">
        <f>C134</f>
        <v>1,67</v>
      </c>
      <c r="BE135" s="104"/>
      <c r="BF135" s="104"/>
      <c r="BG135" s="104"/>
      <c r="BH135" s="104"/>
      <c r="BI135" s="104"/>
      <c r="BJ135" s="104"/>
      <c r="BK135" s="104"/>
    </row>
    <row r="136" spans="1:104" x14ac:dyDescent="0.2">
      <c r="A136" s="105"/>
      <c r="B136" s="106"/>
      <c r="C136" s="172" t="s">
        <v>123</v>
      </c>
      <c r="D136" s="173"/>
      <c r="E136" s="109">
        <v>1.67</v>
      </c>
      <c r="F136" s="110"/>
      <c r="G136" s="111"/>
      <c r="H136" s="112"/>
      <c r="I136" s="107"/>
      <c r="K136" s="107"/>
      <c r="M136" s="108" t="s">
        <v>123</v>
      </c>
      <c r="O136" s="9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04"/>
      <c r="BB136" s="104"/>
      <c r="BC136" s="104"/>
      <c r="BD136" s="113" t="str">
        <f>C135</f>
        <v>3.NP:</v>
      </c>
      <c r="BE136" s="104"/>
      <c r="BF136" s="104"/>
      <c r="BG136" s="104"/>
      <c r="BH136" s="104"/>
      <c r="BI136" s="104"/>
      <c r="BJ136" s="104"/>
      <c r="BK136" s="104"/>
    </row>
    <row r="137" spans="1:104" x14ac:dyDescent="0.2">
      <c r="A137" s="95">
        <v>24</v>
      </c>
      <c r="B137" s="96" t="s">
        <v>124</v>
      </c>
      <c r="C137" s="97" t="s">
        <v>125</v>
      </c>
      <c r="D137" s="98" t="s">
        <v>29</v>
      </c>
      <c r="E137" s="99">
        <v>29.950800000000001</v>
      </c>
      <c r="F137" s="100"/>
      <c r="G137" s="101">
        <f>E137*F137</f>
        <v>0</v>
      </c>
      <c r="H137" s="102">
        <v>0</v>
      </c>
      <c r="I137" s="103">
        <f>E137*H137</f>
        <v>0</v>
      </c>
      <c r="J137" s="102">
        <v>-6.7999999999983601E-2</v>
      </c>
      <c r="K137" s="103">
        <f>E137*J137</f>
        <v>-2.036654399999509</v>
      </c>
      <c r="O137" s="94"/>
      <c r="Z137" s="104"/>
      <c r="AA137" s="104">
        <v>1</v>
      </c>
      <c r="AB137" s="104">
        <v>0</v>
      </c>
      <c r="AC137" s="104">
        <v>0</v>
      </c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04"/>
      <c r="BE137" s="104"/>
      <c r="BF137" s="104"/>
      <c r="BG137" s="104"/>
      <c r="BH137" s="104"/>
      <c r="BI137" s="104"/>
      <c r="BJ137" s="104"/>
      <c r="BK137" s="104"/>
      <c r="CA137" s="104">
        <v>1</v>
      </c>
      <c r="CB137" s="104">
        <v>0</v>
      </c>
      <c r="CZ137" s="61">
        <v>1</v>
      </c>
    </row>
    <row r="138" spans="1:104" x14ac:dyDescent="0.2">
      <c r="A138" s="105"/>
      <c r="B138" s="106"/>
      <c r="C138" s="172" t="s">
        <v>44</v>
      </c>
      <c r="D138" s="173"/>
      <c r="E138" s="109">
        <v>0</v>
      </c>
      <c r="F138" s="110"/>
      <c r="G138" s="111"/>
      <c r="H138" s="112"/>
      <c r="I138" s="107"/>
      <c r="K138" s="107"/>
      <c r="M138" s="108" t="s">
        <v>44</v>
      </c>
      <c r="O138" s="9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13" t="str">
        <f>C137</f>
        <v>Odsekání vnitřních obkladů stěn nad 2 m2</v>
      </c>
      <c r="BE138" s="104"/>
      <c r="BF138" s="104"/>
      <c r="BG138" s="104"/>
      <c r="BH138" s="104"/>
      <c r="BI138" s="104"/>
      <c r="BJ138" s="104"/>
      <c r="BK138" s="104"/>
    </row>
    <row r="139" spans="1:104" x14ac:dyDescent="0.2">
      <c r="A139" s="105"/>
      <c r="B139" s="106"/>
      <c r="C139" s="172" t="s">
        <v>126</v>
      </c>
      <c r="D139" s="173"/>
      <c r="E139" s="109">
        <v>14.9754</v>
      </c>
      <c r="F139" s="110"/>
      <c r="G139" s="111"/>
      <c r="H139" s="112"/>
      <c r="I139" s="107"/>
      <c r="K139" s="107"/>
      <c r="M139" s="108" t="s">
        <v>126</v>
      </c>
      <c r="O139" s="9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13" t="str">
        <f>C138</f>
        <v>2.NP:</v>
      </c>
      <c r="BE139" s="104"/>
      <c r="BF139" s="104"/>
      <c r="BG139" s="104"/>
      <c r="BH139" s="104"/>
      <c r="BI139" s="104"/>
      <c r="BJ139" s="104"/>
      <c r="BK139" s="104"/>
    </row>
    <row r="140" spans="1:104" x14ac:dyDescent="0.2">
      <c r="A140" s="105"/>
      <c r="B140" s="106"/>
      <c r="C140" s="172" t="s">
        <v>46</v>
      </c>
      <c r="D140" s="173"/>
      <c r="E140" s="109">
        <v>0</v>
      </c>
      <c r="F140" s="110"/>
      <c r="G140" s="111"/>
      <c r="H140" s="112"/>
      <c r="I140" s="107"/>
      <c r="K140" s="107"/>
      <c r="M140" s="108" t="s">
        <v>46</v>
      </c>
      <c r="O140" s="9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13" t="str">
        <f>C139</f>
        <v>2,0*(1,675+1,67+2,575+2,69-0,9)-0,39*(2,0-0,86)</v>
      </c>
      <c r="BE140" s="104"/>
      <c r="BF140" s="104"/>
      <c r="BG140" s="104"/>
      <c r="BH140" s="104"/>
      <c r="BI140" s="104"/>
      <c r="BJ140" s="104"/>
      <c r="BK140" s="104"/>
    </row>
    <row r="141" spans="1:104" x14ac:dyDescent="0.2">
      <c r="A141" s="105"/>
      <c r="B141" s="106"/>
      <c r="C141" s="172" t="s">
        <v>126</v>
      </c>
      <c r="D141" s="173"/>
      <c r="E141" s="109">
        <v>14.9754</v>
      </c>
      <c r="F141" s="110"/>
      <c r="G141" s="111"/>
      <c r="H141" s="112"/>
      <c r="I141" s="107"/>
      <c r="K141" s="107"/>
      <c r="M141" s="108" t="s">
        <v>126</v>
      </c>
      <c r="O141" s="94"/>
      <c r="Z141" s="104"/>
      <c r="AA141" s="104"/>
      <c r="AB141" s="104"/>
      <c r="AC141" s="104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13" t="str">
        <f>C140</f>
        <v>3.NP:</v>
      </c>
      <c r="BE141" s="104"/>
      <c r="BF141" s="104"/>
      <c r="BG141" s="104"/>
      <c r="BH141" s="104"/>
      <c r="BI141" s="104"/>
      <c r="BJ141" s="104"/>
      <c r="BK141" s="104"/>
    </row>
    <row r="142" spans="1:104" x14ac:dyDescent="0.2">
      <c r="A142" s="114" t="s">
        <v>30</v>
      </c>
      <c r="B142" s="115" t="s">
        <v>119</v>
      </c>
      <c r="C142" s="116" t="s">
        <v>120</v>
      </c>
      <c r="D142" s="117"/>
      <c r="E142" s="118"/>
      <c r="F142" s="118"/>
      <c r="G142" s="119">
        <f>SUM(G131:G141)</f>
        <v>0</v>
      </c>
      <c r="H142" s="120"/>
      <c r="I142" s="121">
        <f>SUM(I131:I141)</f>
        <v>0</v>
      </c>
      <c r="J142" s="122"/>
      <c r="K142" s="121">
        <f>SUM(K131:K141)</f>
        <v>-2.0381907999995086</v>
      </c>
      <c r="O142" s="94"/>
      <c r="X142" s="123">
        <f>K142</f>
        <v>-2.0381907999995086</v>
      </c>
      <c r="Y142" s="123">
        <f>I142</f>
        <v>0</v>
      </c>
      <c r="Z142" s="124">
        <f>G142</f>
        <v>0</v>
      </c>
      <c r="AA142" s="104"/>
      <c r="AB142" s="104"/>
      <c r="AC142" s="104"/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25"/>
      <c r="BB142" s="125"/>
      <c r="BC142" s="125"/>
      <c r="BD142" s="125"/>
      <c r="BE142" s="125"/>
      <c r="BF142" s="125"/>
      <c r="BG142" s="104"/>
      <c r="BH142" s="104"/>
      <c r="BI142" s="104"/>
      <c r="BJ142" s="104"/>
      <c r="BK142" s="104"/>
    </row>
    <row r="143" spans="1:104" ht="14.25" customHeight="1" x14ac:dyDescent="0.2">
      <c r="A143" s="86" t="s">
        <v>27</v>
      </c>
      <c r="B143" s="87" t="s">
        <v>127</v>
      </c>
      <c r="C143" s="88" t="s">
        <v>128</v>
      </c>
      <c r="D143" s="89"/>
      <c r="E143" s="90"/>
      <c r="F143" s="90"/>
      <c r="G143" s="91"/>
      <c r="H143" s="92"/>
      <c r="I143" s="93"/>
      <c r="J143" s="92"/>
      <c r="K143" s="93"/>
      <c r="O143" s="94"/>
    </row>
    <row r="144" spans="1:104" x14ac:dyDescent="0.2">
      <c r="A144" s="95">
        <v>25</v>
      </c>
      <c r="B144" s="96" t="s">
        <v>129</v>
      </c>
      <c r="C144" s="97" t="s">
        <v>130</v>
      </c>
      <c r="D144" s="98" t="s">
        <v>131</v>
      </c>
      <c r="E144" s="99">
        <v>2.2585343319998099</v>
      </c>
      <c r="F144" s="100"/>
      <c r="G144" s="101">
        <f>E144*F144</f>
        <v>0</v>
      </c>
      <c r="H144" s="102">
        <v>0</v>
      </c>
      <c r="I144" s="103">
        <f>E144*H144</f>
        <v>0</v>
      </c>
      <c r="J144" s="102"/>
      <c r="K144" s="103">
        <f>E144*J144</f>
        <v>0</v>
      </c>
      <c r="O144" s="94"/>
      <c r="Z144" s="104"/>
      <c r="AA144" s="104">
        <v>7</v>
      </c>
      <c r="AB144" s="104">
        <v>1</v>
      </c>
      <c r="AC144" s="104">
        <v>2</v>
      </c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04"/>
      <c r="BE144" s="104"/>
      <c r="BF144" s="104"/>
      <c r="BG144" s="104"/>
      <c r="BH144" s="104"/>
      <c r="BI144" s="104"/>
      <c r="BJ144" s="104"/>
      <c r="BK144" s="104"/>
      <c r="CA144" s="104">
        <v>7</v>
      </c>
      <c r="CB144" s="104">
        <v>1</v>
      </c>
      <c r="CZ144" s="61">
        <v>1</v>
      </c>
    </row>
    <row r="145" spans="1:104" x14ac:dyDescent="0.2">
      <c r="A145" s="114" t="s">
        <v>30</v>
      </c>
      <c r="B145" s="115" t="s">
        <v>127</v>
      </c>
      <c r="C145" s="116" t="s">
        <v>128</v>
      </c>
      <c r="D145" s="117"/>
      <c r="E145" s="118"/>
      <c r="F145" s="118"/>
      <c r="G145" s="119">
        <f>SUM(G143:G144)</f>
        <v>0</v>
      </c>
      <c r="H145" s="120"/>
      <c r="I145" s="121">
        <f>SUM(I143:I144)</f>
        <v>0</v>
      </c>
      <c r="J145" s="122"/>
      <c r="K145" s="121">
        <f>SUM(K143:K144)</f>
        <v>0</v>
      </c>
      <c r="O145" s="94"/>
      <c r="X145" s="123">
        <f>K145</f>
        <v>0</v>
      </c>
      <c r="Y145" s="123">
        <f>I145</f>
        <v>0</v>
      </c>
      <c r="Z145" s="124">
        <f>G145</f>
        <v>0</v>
      </c>
      <c r="AA145" s="104"/>
      <c r="AB145" s="104"/>
      <c r="AC145" s="104"/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25"/>
      <c r="BB145" s="125"/>
      <c r="BC145" s="125"/>
      <c r="BD145" s="125"/>
      <c r="BE145" s="125"/>
      <c r="BF145" s="125"/>
      <c r="BG145" s="104"/>
      <c r="BH145" s="104"/>
      <c r="BI145" s="104"/>
      <c r="BJ145" s="104"/>
      <c r="BK145" s="104"/>
    </row>
    <row r="146" spans="1:104" ht="14.25" customHeight="1" x14ac:dyDescent="0.2">
      <c r="A146" s="86" t="s">
        <v>27</v>
      </c>
      <c r="B146" s="87" t="s">
        <v>132</v>
      </c>
      <c r="C146" s="88" t="s">
        <v>133</v>
      </c>
      <c r="D146" s="89"/>
      <c r="E146" s="90"/>
      <c r="F146" s="90"/>
      <c r="G146" s="91"/>
      <c r="H146" s="92"/>
      <c r="I146" s="93"/>
      <c r="J146" s="92"/>
      <c r="K146" s="93"/>
      <c r="O146" s="94"/>
    </row>
    <row r="147" spans="1:104" ht="22.5" x14ac:dyDescent="0.2">
      <c r="A147" s="95">
        <v>26</v>
      </c>
      <c r="B147" s="96" t="s">
        <v>134</v>
      </c>
      <c r="C147" s="97" t="s">
        <v>135</v>
      </c>
      <c r="D147" s="98" t="s">
        <v>29</v>
      </c>
      <c r="E147" s="99">
        <v>23.184000000000001</v>
      </c>
      <c r="F147" s="100"/>
      <c r="G147" s="101">
        <f>E147*F147</f>
        <v>0</v>
      </c>
      <c r="H147" s="102">
        <v>3.3999999999991802E-3</v>
      </c>
      <c r="I147" s="103">
        <f>E147*H147</f>
        <v>7.8825599999980997E-2</v>
      </c>
      <c r="J147" s="102">
        <v>0</v>
      </c>
      <c r="K147" s="103">
        <f>E147*J147</f>
        <v>0</v>
      </c>
      <c r="O147" s="94"/>
      <c r="Z147" s="104"/>
      <c r="AA147" s="104">
        <v>1</v>
      </c>
      <c r="AB147" s="104">
        <v>7</v>
      </c>
      <c r="AC147" s="104">
        <v>7</v>
      </c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4"/>
      <c r="AS147" s="104"/>
      <c r="AT147" s="104"/>
      <c r="AU147" s="104"/>
      <c r="AV147" s="104"/>
      <c r="AW147" s="104"/>
      <c r="AX147" s="104"/>
      <c r="AY147" s="104"/>
      <c r="AZ147" s="104"/>
      <c r="BA147" s="104"/>
      <c r="BB147" s="104"/>
      <c r="BC147" s="104"/>
      <c r="BD147" s="104"/>
      <c r="BE147" s="104"/>
      <c r="BF147" s="104"/>
      <c r="BG147" s="104"/>
      <c r="BH147" s="104"/>
      <c r="BI147" s="104"/>
      <c r="BJ147" s="104"/>
      <c r="BK147" s="104"/>
      <c r="CA147" s="104">
        <v>1</v>
      </c>
      <c r="CB147" s="104">
        <v>7</v>
      </c>
      <c r="CZ147" s="61">
        <v>2</v>
      </c>
    </row>
    <row r="148" spans="1:104" x14ac:dyDescent="0.2">
      <c r="A148" s="105"/>
      <c r="B148" s="106"/>
      <c r="C148" s="172" t="s">
        <v>44</v>
      </c>
      <c r="D148" s="173"/>
      <c r="E148" s="109">
        <v>0</v>
      </c>
      <c r="F148" s="110"/>
      <c r="G148" s="111"/>
      <c r="H148" s="112"/>
      <c r="I148" s="107"/>
      <c r="K148" s="107"/>
      <c r="M148" s="108" t="s">
        <v>44</v>
      </c>
      <c r="O148" s="94"/>
      <c r="Z148" s="104"/>
      <c r="AA148" s="104"/>
      <c r="AB148" s="104"/>
      <c r="AC148" s="104"/>
      <c r="AD148" s="104"/>
      <c r="AE148" s="104"/>
      <c r="AF148" s="104"/>
      <c r="AG148" s="104"/>
      <c r="AH148" s="104"/>
      <c r="AI148" s="104"/>
      <c r="AJ148" s="104"/>
      <c r="AK148" s="104"/>
      <c r="AL148" s="104"/>
      <c r="AM148" s="104"/>
      <c r="AN148" s="104"/>
      <c r="AO148" s="104"/>
      <c r="AP148" s="104"/>
      <c r="AQ148" s="104"/>
      <c r="AR148" s="104"/>
      <c r="AS148" s="104"/>
      <c r="AT148" s="104"/>
      <c r="AU148" s="104"/>
      <c r="AV148" s="104"/>
      <c r="AW148" s="104"/>
      <c r="AX148" s="104"/>
      <c r="AY148" s="104"/>
      <c r="AZ148" s="104"/>
      <c r="BA148" s="104"/>
      <c r="BB148" s="104"/>
      <c r="BC148" s="104"/>
      <c r="BD148" s="113" t="str">
        <f>C147</f>
        <v>Stěrka hydroizolační těsnicí hmotou pružná hydroizolace tl. 2mm</v>
      </c>
      <c r="BE148" s="104"/>
      <c r="BF148" s="104"/>
      <c r="BG148" s="104"/>
      <c r="BH148" s="104"/>
      <c r="BI148" s="104"/>
      <c r="BJ148" s="104"/>
      <c r="BK148" s="104"/>
    </row>
    <row r="149" spans="1:104" x14ac:dyDescent="0.2">
      <c r="A149" s="105"/>
      <c r="B149" s="106"/>
      <c r="C149" s="172" t="s">
        <v>136</v>
      </c>
      <c r="D149" s="173"/>
      <c r="E149" s="109">
        <v>11.592000000000001</v>
      </c>
      <c r="F149" s="110"/>
      <c r="G149" s="111"/>
      <c r="H149" s="112"/>
      <c r="I149" s="107"/>
      <c r="K149" s="107"/>
      <c r="M149" s="108" t="s">
        <v>136</v>
      </c>
      <c r="O149" s="94"/>
      <c r="Z149" s="104"/>
      <c r="AA149" s="104"/>
      <c r="AB149" s="104"/>
      <c r="AC149" s="104"/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/>
      <c r="AR149" s="104"/>
      <c r="AS149" s="104"/>
      <c r="AT149" s="104"/>
      <c r="AU149" s="104"/>
      <c r="AV149" s="104"/>
      <c r="AW149" s="104"/>
      <c r="AX149" s="104"/>
      <c r="AY149" s="104"/>
      <c r="AZ149" s="104"/>
      <c r="BA149" s="104"/>
      <c r="BB149" s="104"/>
      <c r="BC149" s="104"/>
      <c r="BD149" s="113" t="str">
        <f>C148</f>
        <v>2.NP:</v>
      </c>
      <c r="BE149" s="104"/>
      <c r="BF149" s="104"/>
      <c r="BG149" s="104"/>
      <c r="BH149" s="104"/>
      <c r="BI149" s="104"/>
      <c r="BJ149" s="104"/>
      <c r="BK149" s="104"/>
    </row>
    <row r="150" spans="1:104" x14ac:dyDescent="0.2">
      <c r="A150" s="105"/>
      <c r="B150" s="106"/>
      <c r="C150" s="172" t="s">
        <v>46</v>
      </c>
      <c r="D150" s="173"/>
      <c r="E150" s="109">
        <v>0</v>
      </c>
      <c r="F150" s="110"/>
      <c r="G150" s="111"/>
      <c r="H150" s="112"/>
      <c r="I150" s="107"/>
      <c r="K150" s="107"/>
      <c r="M150" s="108" t="s">
        <v>46</v>
      </c>
      <c r="O150" s="94"/>
      <c r="Z150" s="104"/>
      <c r="AA150" s="104"/>
      <c r="AB150" s="104"/>
      <c r="AC150" s="104"/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  <c r="BA150" s="104"/>
      <c r="BB150" s="104"/>
      <c r="BC150" s="104"/>
      <c r="BD150" s="113" t="str">
        <f>C149</f>
        <v>(2,0-0,2)*(1,67+2*3,285-2*0,9)</v>
      </c>
      <c r="BE150" s="104"/>
      <c r="BF150" s="104"/>
      <c r="BG150" s="104"/>
      <c r="BH150" s="104"/>
      <c r="BI150" s="104"/>
      <c r="BJ150" s="104"/>
      <c r="BK150" s="104"/>
    </row>
    <row r="151" spans="1:104" x14ac:dyDescent="0.2">
      <c r="A151" s="105"/>
      <c r="B151" s="106"/>
      <c r="C151" s="172" t="s">
        <v>136</v>
      </c>
      <c r="D151" s="173"/>
      <c r="E151" s="109">
        <v>11.592000000000001</v>
      </c>
      <c r="F151" s="110"/>
      <c r="G151" s="111"/>
      <c r="H151" s="112"/>
      <c r="I151" s="107"/>
      <c r="K151" s="107"/>
      <c r="M151" s="108" t="s">
        <v>136</v>
      </c>
      <c r="O151" s="94"/>
      <c r="Z151" s="104"/>
      <c r="AA151" s="104"/>
      <c r="AB151" s="104"/>
      <c r="AC151" s="104"/>
      <c r="AD151" s="104"/>
      <c r="AE151" s="104"/>
      <c r="AF151" s="104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  <c r="AR151" s="104"/>
      <c r="AS151" s="104"/>
      <c r="AT151" s="104"/>
      <c r="AU151" s="104"/>
      <c r="AV151" s="104"/>
      <c r="AW151" s="104"/>
      <c r="AX151" s="104"/>
      <c r="AY151" s="104"/>
      <c r="AZ151" s="104"/>
      <c r="BA151" s="104"/>
      <c r="BB151" s="104"/>
      <c r="BC151" s="104"/>
      <c r="BD151" s="113" t="str">
        <f>C150</f>
        <v>3.NP:</v>
      </c>
      <c r="BE151" s="104"/>
      <c r="BF151" s="104"/>
      <c r="BG151" s="104"/>
      <c r="BH151" s="104"/>
      <c r="BI151" s="104"/>
      <c r="BJ151" s="104"/>
      <c r="BK151" s="104"/>
    </row>
    <row r="152" spans="1:104" x14ac:dyDescent="0.2">
      <c r="A152" s="95">
        <v>27</v>
      </c>
      <c r="B152" s="96" t="s">
        <v>137</v>
      </c>
      <c r="C152" s="97" t="s">
        <v>138</v>
      </c>
      <c r="D152" s="98" t="s">
        <v>29</v>
      </c>
      <c r="E152" s="99">
        <v>31.826599999999999</v>
      </c>
      <c r="F152" s="100"/>
      <c r="G152" s="101">
        <f>E152*F152</f>
        <v>0</v>
      </c>
      <c r="H152" s="102">
        <v>1.6999999999995901E-3</v>
      </c>
      <c r="I152" s="103">
        <f>E152*H152</f>
        <v>5.410521999998695E-2</v>
      </c>
      <c r="J152" s="102">
        <v>0</v>
      </c>
      <c r="K152" s="103">
        <f>E152*J152</f>
        <v>0</v>
      </c>
      <c r="O152" s="94"/>
      <c r="Z152" s="104"/>
      <c r="AA152" s="104">
        <v>1</v>
      </c>
      <c r="AB152" s="104">
        <v>0</v>
      </c>
      <c r="AC152" s="104">
        <v>0</v>
      </c>
      <c r="AD152" s="104"/>
      <c r="AE152" s="104"/>
      <c r="AF152" s="104"/>
      <c r="AG152" s="104"/>
      <c r="AH152" s="104"/>
      <c r="AI152" s="104"/>
      <c r="AJ152" s="104"/>
      <c r="AK152" s="104"/>
      <c r="AL152" s="104"/>
      <c r="AM152" s="104"/>
      <c r="AN152" s="104"/>
      <c r="AO152" s="104"/>
      <c r="AP152" s="104"/>
      <c r="AQ152" s="104"/>
      <c r="AR152" s="104"/>
      <c r="AS152" s="104"/>
      <c r="AT152" s="104"/>
      <c r="AU152" s="104"/>
      <c r="AV152" s="104"/>
      <c r="AW152" s="104"/>
      <c r="AX152" s="104"/>
      <c r="AY152" s="104"/>
      <c r="AZ152" s="104"/>
      <c r="BA152" s="104"/>
      <c r="BB152" s="104"/>
      <c r="BC152" s="104"/>
      <c r="BD152" s="104"/>
      <c r="BE152" s="104"/>
      <c r="BF152" s="104"/>
      <c r="BG152" s="104"/>
      <c r="BH152" s="104"/>
      <c r="BI152" s="104"/>
      <c r="BJ152" s="104"/>
      <c r="BK152" s="104"/>
      <c r="CA152" s="104">
        <v>1</v>
      </c>
      <c r="CB152" s="104">
        <v>0</v>
      </c>
      <c r="CZ152" s="61">
        <v>2</v>
      </c>
    </row>
    <row r="153" spans="1:104" x14ac:dyDescent="0.2">
      <c r="A153" s="105"/>
      <c r="B153" s="106"/>
      <c r="C153" s="175" t="s">
        <v>139</v>
      </c>
      <c r="D153" s="176"/>
      <c r="E153" s="176"/>
      <c r="F153" s="176"/>
      <c r="G153" s="177"/>
      <c r="I153" s="107"/>
      <c r="K153" s="107"/>
      <c r="L153" s="108" t="s">
        <v>139</v>
      </c>
      <c r="O153" s="94"/>
      <c r="Z153" s="104"/>
      <c r="AA153" s="104"/>
      <c r="AB153" s="104"/>
      <c r="AC153" s="104"/>
      <c r="AD153" s="104"/>
      <c r="AE153" s="104"/>
      <c r="AF153" s="104"/>
      <c r="AG153" s="104"/>
      <c r="AH153" s="104"/>
      <c r="AI153" s="104"/>
      <c r="AJ153" s="104"/>
      <c r="AK153" s="104"/>
      <c r="AL153" s="104"/>
      <c r="AM153" s="104"/>
      <c r="AN153" s="104"/>
      <c r="AO153" s="104"/>
      <c r="AP153" s="104"/>
      <c r="AQ153" s="104"/>
      <c r="AR153" s="104"/>
      <c r="AS153" s="104"/>
      <c r="AT153" s="104"/>
      <c r="AU153" s="104"/>
      <c r="AV153" s="104"/>
      <c r="AW153" s="104"/>
      <c r="AX153" s="104"/>
      <c r="AY153" s="104"/>
      <c r="AZ153" s="104"/>
      <c r="BA153" s="104"/>
      <c r="BB153" s="104"/>
      <c r="BC153" s="104"/>
      <c r="BD153" s="104"/>
      <c r="BE153" s="104"/>
      <c r="BF153" s="104"/>
      <c r="BG153" s="104"/>
      <c r="BH153" s="104"/>
      <c r="BI153" s="104"/>
      <c r="BJ153" s="104"/>
      <c r="BK153" s="104"/>
    </row>
    <row r="154" spans="1:104" x14ac:dyDescent="0.2">
      <c r="A154" s="105"/>
      <c r="B154" s="106"/>
      <c r="C154" s="172" t="s">
        <v>44</v>
      </c>
      <c r="D154" s="173"/>
      <c r="E154" s="109">
        <v>0</v>
      </c>
      <c r="F154" s="110"/>
      <c r="G154" s="111"/>
      <c r="H154" s="112"/>
      <c r="I154" s="107"/>
      <c r="K154" s="107"/>
      <c r="M154" s="108" t="s">
        <v>44</v>
      </c>
      <c r="O154" s="94"/>
      <c r="Z154" s="104"/>
      <c r="AA154" s="104"/>
      <c r="AB154" s="104"/>
      <c r="AC154" s="104"/>
      <c r="AD154" s="104"/>
      <c r="AE154" s="104"/>
      <c r="AF154" s="104"/>
      <c r="AG154" s="104"/>
      <c r="AH154" s="104"/>
      <c r="AI154" s="104"/>
      <c r="AJ154" s="104"/>
      <c r="AK154" s="104"/>
      <c r="AL154" s="104"/>
      <c r="AM154" s="104"/>
      <c r="AN154" s="104"/>
      <c r="AO154" s="104"/>
      <c r="AP154" s="104"/>
      <c r="AQ154" s="104"/>
      <c r="AR154" s="104"/>
      <c r="AS154" s="104"/>
      <c r="AT154" s="104"/>
      <c r="AU154" s="104"/>
      <c r="AV154" s="104"/>
      <c r="AW154" s="104"/>
      <c r="AX154" s="104"/>
      <c r="AY154" s="104"/>
      <c r="AZ154" s="104"/>
      <c r="BA154" s="104"/>
      <c r="BB154" s="104"/>
      <c r="BC154" s="104"/>
      <c r="BD154" s="113" t="str">
        <f t="shared" ref="BD154:BD159" si="2">C153</f>
        <v>vč. lepidla</v>
      </c>
      <c r="BE154" s="104"/>
      <c r="BF154" s="104"/>
      <c r="BG154" s="104"/>
      <c r="BH154" s="104"/>
      <c r="BI154" s="104"/>
      <c r="BJ154" s="104"/>
      <c r="BK154" s="104"/>
    </row>
    <row r="155" spans="1:104" x14ac:dyDescent="0.2">
      <c r="A155" s="105"/>
      <c r="B155" s="106"/>
      <c r="C155" s="172" t="s">
        <v>49</v>
      </c>
      <c r="D155" s="173"/>
      <c r="E155" s="109">
        <v>7.2519999999999998</v>
      </c>
      <c r="F155" s="110"/>
      <c r="G155" s="111"/>
      <c r="H155" s="112"/>
      <c r="I155" s="107"/>
      <c r="K155" s="107"/>
      <c r="M155" s="108" t="s">
        <v>49</v>
      </c>
      <c r="O155" s="94"/>
      <c r="Z155" s="104"/>
      <c r="AA155" s="104"/>
      <c r="AB155" s="104"/>
      <c r="AC155" s="104"/>
      <c r="AD155" s="104"/>
      <c r="AE155" s="104"/>
      <c r="AF155" s="104"/>
      <c r="AG155" s="104"/>
      <c r="AH155" s="104"/>
      <c r="AI155" s="104"/>
      <c r="AJ155" s="104"/>
      <c r="AK155" s="104"/>
      <c r="AL155" s="104"/>
      <c r="AM155" s="104"/>
      <c r="AN155" s="104"/>
      <c r="AO155" s="104"/>
      <c r="AP155" s="104"/>
      <c r="AQ155" s="104"/>
      <c r="AR155" s="104"/>
      <c r="AS155" s="104"/>
      <c r="AT155" s="104"/>
      <c r="AU155" s="104"/>
      <c r="AV155" s="104"/>
      <c r="AW155" s="104"/>
      <c r="AX155" s="104"/>
      <c r="AY155" s="104"/>
      <c r="AZ155" s="104"/>
      <c r="BA155" s="104"/>
      <c r="BB155" s="104"/>
      <c r="BC155" s="104"/>
      <c r="BD155" s="113" t="str">
        <f t="shared" si="2"/>
        <v>2.NP:</v>
      </c>
      <c r="BE155" s="104"/>
      <c r="BF155" s="104"/>
      <c r="BG155" s="104"/>
      <c r="BH155" s="104"/>
      <c r="BI155" s="104"/>
      <c r="BJ155" s="104"/>
      <c r="BK155" s="104"/>
    </row>
    <row r="156" spans="1:104" ht="22.5" x14ac:dyDescent="0.2">
      <c r="A156" s="105"/>
      <c r="B156" s="106"/>
      <c r="C156" s="172" t="s">
        <v>140</v>
      </c>
      <c r="D156" s="173"/>
      <c r="E156" s="109">
        <v>8.6613000000000007</v>
      </c>
      <c r="F156" s="110"/>
      <c r="G156" s="111"/>
      <c r="H156" s="112"/>
      <c r="I156" s="107"/>
      <c r="K156" s="107"/>
      <c r="M156" s="108" t="s">
        <v>140</v>
      </c>
      <c r="O156" s="94"/>
      <c r="Z156" s="104"/>
      <c r="AA156" s="104"/>
      <c r="AB156" s="104"/>
      <c r="AC156" s="104"/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04"/>
      <c r="AN156" s="104"/>
      <c r="AO156" s="104"/>
      <c r="AP156" s="104"/>
      <c r="AQ156" s="104"/>
      <c r="AR156" s="104"/>
      <c r="AS156" s="104"/>
      <c r="AT156" s="104"/>
      <c r="AU156" s="104"/>
      <c r="AV156" s="104"/>
      <c r="AW156" s="104"/>
      <c r="AX156" s="104"/>
      <c r="AY156" s="104"/>
      <c r="AZ156" s="104"/>
      <c r="BA156" s="104"/>
      <c r="BB156" s="104"/>
      <c r="BC156" s="104"/>
      <c r="BD156" s="113" t="str">
        <f t="shared" si="2"/>
        <v>(4,4+4,285)*1,67/2</v>
      </c>
      <c r="BE156" s="104"/>
      <c r="BF156" s="104"/>
      <c r="BG156" s="104"/>
      <c r="BH156" s="104"/>
      <c r="BI156" s="104"/>
      <c r="BJ156" s="104"/>
      <c r="BK156" s="104"/>
    </row>
    <row r="157" spans="1:104" x14ac:dyDescent="0.2">
      <c r="A157" s="105"/>
      <c r="B157" s="106"/>
      <c r="C157" s="172" t="s">
        <v>46</v>
      </c>
      <c r="D157" s="173"/>
      <c r="E157" s="109">
        <v>0</v>
      </c>
      <c r="F157" s="110"/>
      <c r="G157" s="111"/>
      <c r="H157" s="112"/>
      <c r="I157" s="107"/>
      <c r="K157" s="107"/>
      <c r="M157" s="108" t="s">
        <v>46</v>
      </c>
      <c r="O157" s="94"/>
      <c r="Z157" s="104"/>
      <c r="AA157" s="104"/>
      <c r="AB157" s="104"/>
      <c r="AC157" s="104"/>
      <c r="AD157" s="104"/>
      <c r="AE157" s="104"/>
      <c r="AF157" s="104"/>
      <c r="AG157" s="104"/>
      <c r="AH157" s="104"/>
      <c r="AI157" s="104"/>
      <c r="AJ157" s="104"/>
      <c r="AK157" s="104"/>
      <c r="AL157" s="104"/>
      <c r="AM157" s="104"/>
      <c r="AN157" s="104"/>
      <c r="AO157" s="104"/>
      <c r="AP157" s="104"/>
      <c r="AQ157" s="104"/>
      <c r="AR157" s="104"/>
      <c r="AS157" s="104"/>
      <c r="AT157" s="104"/>
      <c r="AU157" s="104"/>
      <c r="AV157" s="104"/>
      <c r="AW157" s="104"/>
      <c r="AX157" s="104"/>
      <c r="AY157" s="104"/>
      <c r="AZ157" s="104"/>
      <c r="BA157" s="104"/>
      <c r="BB157" s="104"/>
      <c r="BC157" s="104"/>
      <c r="BD157" s="113" t="str">
        <f t="shared" si="2"/>
        <v>2,0*(1,115+1,0+1,675)-0,39*(2,0-1,47)+0,2*(1,67+2*3,285-2*0,9)</v>
      </c>
      <c r="BE157" s="104"/>
      <c r="BF157" s="104"/>
      <c r="BG157" s="104"/>
      <c r="BH157" s="104"/>
      <c r="BI157" s="104"/>
      <c r="BJ157" s="104"/>
      <c r="BK157" s="104"/>
    </row>
    <row r="158" spans="1:104" x14ac:dyDescent="0.2">
      <c r="A158" s="105"/>
      <c r="B158" s="106"/>
      <c r="C158" s="172" t="s">
        <v>49</v>
      </c>
      <c r="D158" s="173"/>
      <c r="E158" s="109">
        <v>7.2519999999999998</v>
      </c>
      <c r="F158" s="110"/>
      <c r="G158" s="111"/>
      <c r="H158" s="112"/>
      <c r="I158" s="107"/>
      <c r="K158" s="107"/>
      <c r="M158" s="108" t="s">
        <v>49</v>
      </c>
      <c r="O158" s="94"/>
      <c r="Z158" s="104"/>
      <c r="AA158" s="104"/>
      <c r="AB158" s="104"/>
      <c r="AC158" s="104"/>
      <c r="AD158" s="104"/>
      <c r="AE158" s="104"/>
      <c r="AF158" s="104"/>
      <c r="AG158" s="104"/>
      <c r="AH158" s="104"/>
      <c r="AI158" s="104"/>
      <c r="AJ158" s="104"/>
      <c r="AK158" s="104"/>
      <c r="AL158" s="104"/>
      <c r="AM158" s="104"/>
      <c r="AN158" s="104"/>
      <c r="AO158" s="104"/>
      <c r="AP158" s="104"/>
      <c r="AQ158" s="104"/>
      <c r="AR158" s="104"/>
      <c r="AS158" s="104"/>
      <c r="AT158" s="104"/>
      <c r="AU158" s="104"/>
      <c r="AV158" s="104"/>
      <c r="AW158" s="104"/>
      <c r="AX158" s="104"/>
      <c r="AY158" s="104"/>
      <c r="AZ158" s="104"/>
      <c r="BA158" s="104"/>
      <c r="BB158" s="104"/>
      <c r="BC158" s="104"/>
      <c r="BD158" s="113" t="str">
        <f t="shared" si="2"/>
        <v>3.NP:</v>
      </c>
      <c r="BE158" s="104"/>
      <c r="BF158" s="104"/>
      <c r="BG158" s="104"/>
      <c r="BH158" s="104"/>
      <c r="BI158" s="104"/>
      <c r="BJ158" s="104"/>
      <c r="BK158" s="104"/>
    </row>
    <row r="159" spans="1:104" ht="22.5" x14ac:dyDescent="0.2">
      <c r="A159" s="105"/>
      <c r="B159" s="106"/>
      <c r="C159" s="172" t="s">
        <v>140</v>
      </c>
      <c r="D159" s="173"/>
      <c r="E159" s="109">
        <v>8.6613000000000007</v>
      </c>
      <c r="F159" s="110"/>
      <c r="G159" s="111"/>
      <c r="H159" s="112"/>
      <c r="I159" s="107"/>
      <c r="K159" s="107"/>
      <c r="M159" s="108" t="s">
        <v>140</v>
      </c>
      <c r="O159" s="94"/>
      <c r="Z159" s="104"/>
      <c r="AA159" s="104"/>
      <c r="AB159" s="104"/>
      <c r="AC159" s="104"/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104"/>
      <c r="AN159" s="104"/>
      <c r="AO159" s="104"/>
      <c r="AP159" s="104"/>
      <c r="AQ159" s="104"/>
      <c r="AR159" s="104"/>
      <c r="AS159" s="104"/>
      <c r="AT159" s="104"/>
      <c r="AU159" s="104"/>
      <c r="AV159" s="104"/>
      <c r="AW159" s="104"/>
      <c r="AX159" s="104"/>
      <c r="AY159" s="104"/>
      <c r="AZ159" s="104"/>
      <c r="BA159" s="104"/>
      <c r="BB159" s="104"/>
      <c r="BC159" s="104"/>
      <c r="BD159" s="113" t="str">
        <f t="shared" si="2"/>
        <v>(4,4+4,285)*1,67/2</v>
      </c>
      <c r="BE159" s="104"/>
      <c r="BF159" s="104"/>
      <c r="BG159" s="104"/>
      <c r="BH159" s="104"/>
      <c r="BI159" s="104"/>
      <c r="BJ159" s="104"/>
      <c r="BK159" s="104"/>
    </row>
    <row r="160" spans="1:104" x14ac:dyDescent="0.2">
      <c r="A160" s="95">
        <v>28</v>
      </c>
      <c r="B160" s="96" t="s">
        <v>141</v>
      </c>
      <c r="C160" s="97" t="s">
        <v>142</v>
      </c>
      <c r="D160" s="98" t="s">
        <v>131</v>
      </c>
      <c r="E160" s="99">
        <v>0.132930819999968</v>
      </c>
      <c r="F160" s="100"/>
      <c r="G160" s="101">
        <f>E160*F160</f>
        <v>0</v>
      </c>
      <c r="H160" s="102">
        <v>0</v>
      </c>
      <c r="I160" s="103">
        <f>E160*H160</f>
        <v>0</v>
      </c>
      <c r="J160" s="102"/>
      <c r="K160" s="103">
        <f>E160*J160</f>
        <v>0</v>
      </c>
      <c r="O160" s="94"/>
      <c r="Z160" s="104"/>
      <c r="AA160" s="104">
        <v>7</v>
      </c>
      <c r="AB160" s="104">
        <v>1001</v>
      </c>
      <c r="AC160" s="104">
        <v>5</v>
      </c>
      <c r="AD160" s="104"/>
      <c r="AE160" s="104"/>
      <c r="AF160" s="104"/>
      <c r="AG160" s="104"/>
      <c r="AH160" s="104"/>
      <c r="AI160" s="104"/>
      <c r="AJ160" s="104"/>
      <c r="AK160" s="104"/>
      <c r="AL160" s="104"/>
      <c r="AM160" s="104"/>
      <c r="AN160" s="104"/>
      <c r="AO160" s="104"/>
      <c r="AP160" s="104"/>
      <c r="AQ160" s="104"/>
      <c r="AR160" s="104"/>
      <c r="AS160" s="104"/>
      <c r="AT160" s="104"/>
      <c r="AU160" s="104"/>
      <c r="AV160" s="104"/>
      <c r="AW160" s="104"/>
      <c r="AX160" s="104"/>
      <c r="AY160" s="104"/>
      <c r="AZ160" s="104"/>
      <c r="BA160" s="104"/>
      <c r="BB160" s="104"/>
      <c r="BC160" s="104"/>
      <c r="BD160" s="104"/>
      <c r="BE160" s="104"/>
      <c r="BF160" s="104"/>
      <c r="BG160" s="104"/>
      <c r="BH160" s="104"/>
      <c r="BI160" s="104"/>
      <c r="BJ160" s="104"/>
      <c r="BK160" s="104"/>
      <c r="CA160" s="104">
        <v>7</v>
      </c>
      <c r="CB160" s="104">
        <v>1001</v>
      </c>
      <c r="CZ160" s="61">
        <v>2</v>
      </c>
    </row>
    <row r="161" spans="1:104" x14ac:dyDescent="0.2">
      <c r="A161" s="114" t="s">
        <v>30</v>
      </c>
      <c r="B161" s="115" t="s">
        <v>132</v>
      </c>
      <c r="C161" s="116" t="s">
        <v>133</v>
      </c>
      <c r="D161" s="117"/>
      <c r="E161" s="118"/>
      <c r="F161" s="118"/>
      <c r="G161" s="119">
        <f>SUM(G146:G160)</f>
        <v>0</v>
      </c>
      <c r="H161" s="120"/>
      <c r="I161" s="121">
        <f>SUM(I146:I160)</f>
        <v>0.13293081999996795</v>
      </c>
      <c r="J161" s="122"/>
      <c r="K161" s="121">
        <f>SUM(K146:K160)</f>
        <v>0</v>
      </c>
      <c r="O161" s="94"/>
      <c r="X161" s="123">
        <f>K161</f>
        <v>0</v>
      </c>
      <c r="Y161" s="123">
        <f>I161</f>
        <v>0.13293081999996795</v>
      </c>
      <c r="Z161" s="124">
        <f>G161</f>
        <v>0</v>
      </c>
      <c r="AA161" s="104"/>
      <c r="AB161" s="104"/>
      <c r="AC161" s="104"/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104"/>
      <c r="AN161" s="104"/>
      <c r="AO161" s="104"/>
      <c r="AP161" s="104"/>
      <c r="AQ161" s="104"/>
      <c r="AR161" s="104"/>
      <c r="AS161" s="104"/>
      <c r="AT161" s="104"/>
      <c r="AU161" s="104"/>
      <c r="AV161" s="104"/>
      <c r="AW161" s="104"/>
      <c r="AX161" s="104"/>
      <c r="AY161" s="104"/>
      <c r="AZ161" s="104"/>
      <c r="BA161" s="125"/>
      <c r="BB161" s="125"/>
      <c r="BC161" s="125"/>
      <c r="BD161" s="125"/>
      <c r="BE161" s="125"/>
      <c r="BF161" s="125"/>
      <c r="BG161" s="104"/>
      <c r="BH161" s="104"/>
      <c r="BI161" s="104"/>
      <c r="BJ161" s="104"/>
      <c r="BK161" s="104"/>
    </row>
    <row r="162" spans="1:104" ht="14.25" customHeight="1" x14ac:dyDescent="0.2">
      <c r="A162" s="86" t="s">
        <v>27</v>
      </c>
      <c r="B162" s="87" t="s">
        <v>143</v>
      </c>
      <c r="C162" s="88" t="s">
        <v>144</v>
      </c>
      <c r="D162" s="89"/>
      <c r="E162" s="90"/>
      <c r="F162" s="90"/>
      <c r="G162" s="91"/>
      <c r="H162" s="92"/>
      <c r="I162" s="93"/>
      <c r="J162" s="92"/>
      <c r="K162" s="93"/>
      <c r="O162" s="94"/>
    </row>
    <row r="163" spans="1:104" x14ac:dyDescent="0.2">
      <c r="A163" s="95">
        <v>29</v>
      </c>
      <c r="B163" s="96" t="s">
        <v>145</v>
      </c>
      <c r="C163" s="97" t="s">
        <v>146</v>
      </c>
      <c r="D163" s="98" t="s">
        <v>94</v>
      </c>
      <c r="E163" s="99">
        <v>2</v>
      </c>
      <c r="F163" s="100"/>
      <c r="G163" s="101">
        <f>E163*F163</f>
        <v>0</v>
      </c>
      <c r="H163" s="102">
        <v>0</v>
      </c>
      <c r="I163" s="103">
        <f>E163*H163</f>
        <v>0</v>
      </c>
      <c r="J163" s="102">
        <v>-2.7559999999993999E-2</v>
      </c>
      <c r="K163" s="103">
        <f>E163*J163</f>
        <v>-5.5119999999987998E-2</v>
      </c>
      <c r="O163" s="94"/>
      <c r="Z163" s="104"/>
      <c r="AA163" s="104">
        <v>1</v>
      </c>
      <c r="AB163" s="104">
        <v>7</v>
      </c>
      <c r="AC163" s="104">
        <v>7</v>
      </c>
      <c r="AD163" s="104"/>
      <c r="AE163" s="104"/>
      <c r="AF163" s="104"/>
      <c r="AG163" s="104"/>
      <c r="AH163" s="104"/>
      <c r="AI163" s="104"/>
      <c r="AJ163" s="104"/>
      <c r="AK163" s="104"/>
      <c r="AL163" s="104"/>
      <c r="AM163" s="104"/>
      <c r="AN163" s="104"/>
      <c r="AO163" s="104"/>
      <c r="AP163" s="104"/>
      <c r="AQ163" s="104"/>
      <c r="AR163" s="104"/>
      <c r="AS163" s="104"/>
      <c r="AT163" s="104"/>
      <c r="AU163" s="104"/>
      <c r="AV163" s="104"/>
      <c r="AW163" s="104"/>
      <c r="AX163" s="104"/>
      <c r="AY163" s="104"/>
      <c r="AZ163" s="104"/>
      <c r="BA163" s="104"/>
      <c r="BB163" s="104"/>
      <c r="BC163" s="104"/>
      <c r="BD163" s="104"/>
      <c r="BE163" s="104"/>
      <c r="BF163" s="104"/>
      <c r="BG163" s="104"/>
      <c r="BH163" s="104"/>
      <c r="BI163" s="104"/>
      <c r="BJ163" s="104"/>
      <c r="BK163" s="104"/>
      <c r="CA163" s="104">
        <v>1</v>
      </c>
      <c r="CB163" s="104">
        <v>7</v>
      </c>
      <c r="CZ163" s="61">
        <v>2</v>
      </c>
    </row>
    <row r="164" spans="1:104" x14ac:dyDescent="0.2">
      <c r="A164" s="105"/>
      <c r="B164" s="106"/>
      <c r="C164" s="172" t="s">
        <v>44</v>
      </c>
      <c r="D164" s="173"/>
      <c r="E164" s="109">
        <v>0</v>
      </c>
      <c r="F164" s="110"/>
      <c r="G164" s="111"/>
      <c r="H164" s="112"/>
      <c r="I164" s="107"/>
      <c r="K164" s="107"/>
      <c r="M164" s="108" t="s">
        <v>44</v>
      </c>
      <c r="O164" s="94"/>
      <c r="Z164" s="104"/>
      <c r="AA164" s="104"/>
      <c r="AB164" s="104"/>
      <c r="AC164" s="104"/>
      <c r="AD164" s="104"/>
      <c r="AE164" s="104"/>
      <c r="AF164" s="104"/>
      <c r="AG164" s="104"/>
      <c r="AH164" s="104"/>
      <c r="AI164" s="104"/>
      <c r="AJ164" s="104"/>
      <c r="AK164" s="104"/>
      <c r="AL164" s="104"/>
      <c r="AM164" s="104"/>
      <c r="AN164" s="104"/>
      <c r="AO164" s="104"/>
      <c r="AP164" s="104"/>
      <c r="AQ164" s="104"/>
      <c r="AR164" s="104"/>
      <c r="AS164" s="104"/>
      <c r="AT164" s="104"/>
      <c r="AU164" s="104"/>
      <c r="AV164" s="104"/>
      <c r="AW164" s="104"/>
      <c r="AX164" s="104"/>
      <c r="AY164" s="104"/>
      <c r="AZ164" s="104"/>
      <c r="BA164" s="104"/>
      <c r="BB164" s="104"/>
      <c r="BC164" s="104"/>
      <c r="BD164" s="113" t="str">
        <f>C163</f>
        <v>Demontáž vpusti</v>
      </c>
      <c r="BE164" s="104"/>
      <c r="BF164" s="104"/>
      <c r="BG164" s="104"/>
      <c r="BH164" s="104"/>
      <c r="BI164" s="104"/>
      <c r="BJ164" s="104"/>
      <c r="BK164" s="104"/>
    </row>
    <row r="165" spans="1:104" x14ac:dyDescent="0.2">
      <c r="A165" s="105"/>
      <c r="B165" s="106"/>
      <c r="C165" s="172" t="s">
        <v>28</v>
      </c>
      <c r="D165" s="173"/>
      <c r="E165" s="109">
        <v>1</v>
      </c>
      <c r="F165" s="110"/>
      <c r="G165" s="111"/>
      <c r="H165" s="112"/>
      <c r="I165" s="107"/>
      <c r="K165" s="107"/>
      <c r="M165" s="108">
        <v>1</v>
      </c>
      <c r="O165" s="94"/>
      <c r="Z165" s="104"/>
      <c r="AA165" s="104"/>
      <c r="AB165" s="104"/>
      <c r="AC165" s="104"/>
      <c r="AD165" s="104"/>
      <c r="AE165" s="104"/>
      <c r="AF165" s="104"/>
      <c r="AG165" s="104"/>
      <c r="AH165" s="104"/>
      <c r="AI165" s="104"/>
      <c r="AJ165" s="104"/>
      <c r="AK165" s="104"/>
      <c r="AL165" s="104"/>
      <c r="AM165" s="104"/>
      <c r="AN165" s="104"/>
      <c r="AO165" s="104"/>
      <c r="AP165" s="104"/>
      <c r="AQ165" s="104"/>
      <c r="AR165" s="104"/>
      <c r="AS165" s="104"/>
      <c r="AT165" s="104"/>
      <c r="AU165" s="104"/>
      <c r="AV165" s="104"/>
      <c r="AW165" s="104"/>
      <c r="AX165" s="104"/>
      <c r="AY165" s="104"/>
      <c r="AZ165" s="104"/>
      <c r="BA165" s="104"/>
      <c r="BB165" s="104"/>
      <c r="BC165" s="104"/>
      <c r="BD165" s="113" t="str">
        <f>C164</f>
        <v>2.NP:</v>
      </c>
      <c r="BE165" s="104"/>
      <c r="BF165" s="104"/>
      <c r="BG165" s="104"/>
      <c r="BH165" s="104"/>
      <c r="BI165" s="104"/>
      <c r="BJ165" s="104"/>
      <c r="BK165" s="104"/>
    </row>
    <row r="166" spans="1:104" x14ac:dyDescent="0.2">
      <c r="A166" s="105"/>
      <c r="B166" s="106"/>
      <c r="C166" s="172" t="s">
        <v>46</v>
      </c>
      <c r="D166" s="173"/>
      <c r="E166" s="109">
        <v>0</v>
      </c>
      <c r="F166" s="110"/>
      <c r="G166" s="111"/>
      <c r="H166" s="112"/>
      <c r="I166" s="107"/>
      <c r="K166" s="107"/>
      <c r="M166" s="108" t="s">
        <v>46</v>
      </c>
      <c r="O166" s="94"/>
      <c r="Z166" s="104"/>
      <c r="AA166" s="104"/>
      <c r="AB166" s="104"/>
      <c r="AC166" s="104"/>
      <c r="AD166" s="104"/>
      <c r="AE166" s="104"/>
      <c r="AF166" s="104"/>
      <c r="AG166" s="104"/>
      <c r="AH166" s="104"/>
      <c r="AI166" s="104"/>
      <c r="AJ166" s="104"/>
      <c r="AK166" s="104"/>
      <c r="AL166" s="104"/>
      <c r="AM166" s="104"/>
      <c r="AN166" s="104"/>
      <c r="AO166" s="104"/>
      <c r="AP166" s="104"/>
      <c r="AQ166" s="104"/>
      <c r="AR166" s="104"/>
      <c r="AS166" s="104"/>
      <c r="AT166" s="104"/>
      <c r="AU166" s="104"/>
      <c r="AV166" s="104"/>
      <c r="AW166" s="104"/>
      <c r="AX166" s="104"/>
      <c r="AY166" s="104"/>
      <c r="AZ166" s="104"/>
      <c r="BA166" s="104"/>
      <c r="BB166" s="104"/>
      <c r="BC166" s="104"/>
      <c r="BD166" s="113" t="str">
        <f>C165</f>
        <v>1</v>
      </c>
      <c r="BE166" s="104"/>
      <c r="BF166" s="104"/>
      <c r="BG166" s="104"/>
      <c r="BH166" s="104"/>
      <c r="BI166" s="104"/>
      <c r="BJ166" s="104"/>
      <c r="BK166" s="104"/>
    </row>
    <row r="167" spans="1:104" x14ac:dyDescent="0.2">
      <c r="A167" s="105"/>
      <c r="B167" s="106"/>
      <c r="C167" s="172" t="s">
        <v>28</v>
      </c>
      <c r="D167" s="173"/>
      <c r="E167" s="109">
        <v>1</v>
      </c>
      <c r="F167" s="110"/>
      <c r="G167" s="111"/>
      <c r="H167" s="112"/>
      <c r="I167" s="107"/>
      <c r="K167" s="107"/>
      <c r="M167" s="108">
        <v>1</v>
      </c>
      <c r="O167" s="94"/>
      <c r="Z167" s="104"/>
      <c r="AA167" s="104"/>
      <c r="AB167" s="104"/>
      <c r="AC167" s="104"/>
      <c r="AD167" s="104"/>
      <c r="AE167" s="104"/>
      <c r="AF167" s="104"/>
      <c r="AG167" s="104"/>
      <c r="AH167" s="104"/>
      <c r="AI167" s="104"/>
      <c r="AJ167" s="104"/>
      <c r="AK167" s="104"/>
      <c r="AL167" s="104"/>
      <c r="AM167" s="104"/>
      <c r="AN167" s="104"/>
      <c r="AO167" s="104"/>
      <c r="AP167" s="104"/>
      <c r="AQ167" s="104"/>
      <c r="AR167" s="104"/>
      <c r="AS167" s="104"/>
      <c r="AT167" s="104"/>
      <c r="AU167" s="104"/>
      <c r="AV167" s="104"/>
      <c r="AW167" s="104"/>
      <c r="AX167" s="104"/>
      <c r="AY167" s="104"/>
      <c r="AZ167" s="104"/>
      <c r="BA167" s="104"/>
      <c r="BB167" s="104"/>
      <c r="BC167" s="104"/>
      <c r="BD167" s="113" t="str">
        <f>C166</f>
        <v>3.NP:</v>
      </c>
      <c r="BE167" s="104"/>
      <c r="BF167" s="104"/>
      <c r="BG167" s="104"/>
      <c r="BH167" s="104"/>
      <c r="BI167" s="104"/>
      <c r="BJ167" s="104"/>
      <c r="BK167" s="104"/>
    </row>
    <row r="168" spans="1:104" x14ac:dyDescent="0.2">
      <c r="A168" s="95">
        <v>30</v>
      </c>
      <c r="B168" s="96" t="s">
        <v>147</v>
      </c>
      <c r="C168" s="97" t="s">
        <v>148</v>
      </c>
      <c r="D168" s="98" t="s">
        <v>94</v>
      </c>
      <c r="E168" s="99">
        <v>2</v>
      </c>
      <c r="F168" s="100"/>
      <c r="G168" s="101">
        <f>E168*F168</f>
        <v>0</v>
      </c>
      <c r="H168" s="102">
        <v>7.4699999999978698E-3</v>
      </c>
      <c r="I168" s="103">
        <f>E168*H168</f>
        <v>1.493999999999574E-2</v>
      </c>
      <c r="J168" s="102">
        <v>0</v>
      </c>
      <c r="K168" s="103">
        <f>E168*J168</f>
        <v>0</v>
      </c>
      <c r="O168" s="94"/>
      <c r="Z168" s="104"/>
      <c r="AA168" s="104">
        <v>1</v>
      </c>
      <c r="AB168" s="104">
        <v>7</v>
      </c>
      <c r="AC168" s="104">
        <v>7</v>
      </c>
      <c r="AD168" s="104"/>
      <c r="AE168" s="104"/>
      <c r="AF168" s="104"/>
      <c r="AG168" s="104"/>
      <c r="AH168" s="104"/>
      <c r="AI168" s="104"/>
      <c r="AJ168" s="104"/>
      <c r="AK168" s="104"/>
      <c r="AL168" s="104"/>
      <c r="AM168" s="104"/>
      <c r="AN168" s="104"/>
      <c r="AO168" s="104"/>
      <c r="AP168" s="104"/>
      <c r="AQ168" s="104"/>
      <c r="AR168" s="104"/>
      <c r="AS168" s="104"/>
      <c r="AT168" s="104"/>
      <c r="AU168" s="104"/>
      <c r="AV168" s="104"/>
      <c r="AW168" s="104"/>
      <c r="AX168" s="104"/>
      <c r="AY168" s="104"/>
      <c r="AZ168" s="104"/>
      <c r="BA168" s="104"/>
      <c r="BB168" s="104"/>
      <c r="BC168" s="104"/>
      <c r="BD168" s="104"/>
      <c r="BE168" s="104"/>
      <c r="BF168" s="104"/>
      <c r="BG168" s="104"/>
      <c r="BH168" s="104"/>
      <c r="BI168" s="104"/>
      <c r="BJ168" s="104"/>
      <c r="BK168" s="104"/>
      <c r="CA168" s="104">
        <v>1</v>
      </c>
      <c r="CB168" s="104">
        <v>7</v>
      </c>
      <c r="CZ168" s="61">
        <v>2</v>
      </c>
    </row>
    <row r="169" spans="1:104" x14ac:dyDescent="0.2">
      <c r="A169" s="105"/>
      <c r="B169" s="106"/>
      <c r="C169" s="172" t="s">
        <v>44</v>
      </c>
      <c r="D169" s="173"/>
      <c r="E169" s="109">
        <v>0</v>
      </c>
      <c r="F169" s="110"/>
      <c r="G169" s="111"/>
      <c r="H169" s="112"/>
      <c r="I169" s="107"/>
      <c r="K169" s="107"/>
      <c r="M169" s="108" t="s">
        <v>44</v>
      </c>
      <c r="O169" s="94"/>
      <c r="Z169" s="104"/>
      <c r="AA169" s="104"/>
      <c r="AB169" s="104"/>
      <c r="AC169" s="104"/>
      <c r="AD169" s="104"/>
      <c r="AE169" s="104"/>
      <c r="AF169" s="104"/>
      <c r="AG169" s="104"/>
      <c r="AH169" s="104"/>
      <c r="AI169" s="104"/>
      <c r="AJ169" s="104"/>
      <c r="AK169" s="104"/>
      <c r="AL169" s="104"/>
      <c r="AM169" s="104"/>
      <c r="AN169" s="104"/>
      <c r="AO169" s="104"/>
      <c r="AP169" s="104"/>
      <c r="AQ169" s="104"/>
      <c r="AR169" s="104"/>
      <c r="AS169" s="104"/>
      <c r="AT169" s="104"/>
      <c r="AU169" s="104"/>
      <c r="AV169" s="104"/>
      <c r="AW169" s="104"/>
      <c r="AX169" s="104"/>
      <c r="AY169" s="104"/>
      <c r="AZ169" s="104"/>
      <c r="BA169" s="104"/>
      <c r="BB169" s="104"/>
      <c r="BC169" s="104"/>
      <c r="BD169" s="113" t="str">
        <f>C168</f>
        <v>Vpusť podlahová s nerez mřížkou dl. 1100 mm</v>
      </c>
      <c r="BE169" s="104"/>
      <c r="BF169" s="104"/>
      <c r="BG169" s="104"/>
      <c r="BH169" s="104"/>
      <c r="BI169" s="104"/>
      <c r="BJ169" s="104"/>
      <c r="BK169" s="104"/>
    </row>
    <row r="170" spans="1:104" x14ac:dyDescent="0.2">
      <c r="A170" s="105"/>
      <c r="B170" s="106"/>
      <c r="C170" s="172" t="s">
        <v>28</v>
      </c>
      <c r="D170" s="173"/>
      <c r="E170" s="109">
        <v>1</v>
      </c>
      <c r="F170" s="110"/>
      <c r="G170" s="111"/>
      <c r="H170" s="112"/>
      <c r="I170" s="107"/>
      <c r="K170" s="107"/>
      <c r="M170" s="108">
        <v>1</v>
      </c>
      <c r="O170" s="9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  <c r="AS170" s="104"/>
      <c r="AT170" s="104"/>
      <c r="AU170" s="104"/>
      <c r="AV170" s="104"/>
      <c r="AW170" s="104"/>
      <c r="AX170" s="104"/>
      <c r="AY170" s="104"/>
      <c r="AZ170" s="104"/>
      <c r="BA170" s="104"/>
      <c r="BB170" s="104"/>
      <c r="BC170" s="104"/>
      <c r="BD170" s="113" t="str">
        <f>C169</f>
        <v>2.NP:</v>
      </c>
      <c r="BE170" s="104"/>
      <c r="BF170" s="104"/>
      <c r="BG170" s="104"/>
      <c r="BH170" s="104"/>
      <c r="BI170" s="104"/>
      <c r="BJ170" s="104"/>
      <c r="BK170" s="104"/>
    </row>
    <row r="171" spans="1:104" x14ac:dyDescent="0.2">
      <c r="A171" s="105"/>
      <c r="B171" s="106"/>
      <c r="C171" s="172" t="s">
        <v>46</v>
      </c>
      <c r="D171" s="173"/>
      <c r="E171" s="109">
        <v>0</v>
      </c>
      <c r="F171" s="110"/>
      <c r="G171" s="111"/>
      <c r="H171" s="112"/>
      <c r="I171" s="107"/>
      <c r="K171" s="107"/>
      <c r="M171" s="108" t="s">
        <v>46</v>
      </c>
      <c r="O171" s="9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/>
      <c r="AR171" s="104"/>
      <c r="AS171" s="104"/>
      <c r="AT171" s="104"/>
      <c r="AU171" s="104"/>
      <c r="AV171" s="104"/>
      <c r="AW171" s="104"/>
      <c r="AX171" s="104"/>
      <c r="AY171" s="104"/>
      <c r="AZ171" s="104"/>
      <c r="BA171" s="104"/>
      <c r="BB171" s="104"/>
      <c r="BC171" s="104"/>
      <c r="BD171" s="113" t="str">
        <f>C170</f>
        <v>1</v>
      </c>
      <c r="BE171" s="104"/>
      <c r="BF171" s="104"/>
      <c r="BG171" s="104"/>
      <c r="BH171" s="104"/>
      <c r="BI171" s="104"/>
      <c r="BJ171" s="104"/>
      <c r="BK171" s="104"/>
    </row>
    <row r="172" spans="1:104" x14ac:dyDescent="0.2">
      <c r="A172" s="105"/>
      <c r="B172" s="106"/>
      <c r="C172" s="172" t="s">
        <v>28</v>
      </c>
      <c r="D172" s="173"/>
      <c r="E172" s="109">
        <v>1</v>
      </c>
      <c r="F172" s="110"/>
      <c r="G172" s="111"/>
      <c r="H172" s="112"/>
      <c r="I172" s="107"/>
      <c r="K172" s="107"/>
      <c r="M172" s="108">
        <v>1</v>
      </c>
      <c r="O172" s="94"/>
      <c r="Z172" s="104"/>
      <c r="AA172" s="104"/>
      <c r="AB172" s="104"/>
      <c r="AC172" s="104"/>
      <c r="AD172" s="104"/>
      <c r="AE172" s="104"/>
      <c r="AF172" s="104"/>
      <c r="AG172" s="104"/>
      <c r="AH172" s="104"/>
      <c r="AI172" s="104"/>
      <c r="AJ172" s="104"/>
      <c r="AK172" s="104"/>
      <c r="AL172" s="104"/>
      <c r="AM172" s="104"/>
      <c r="AN172" s="104"/>
      <c r="AO172" s="104"/>
      <c r="AP172" s="104"/>
      <c r="AQ172" s="104"/>
      <c r="AR172" s="104"/>
      <c r="AS172" s="104"/>
      <c r="AT172" s="104"/>
      <c r="AU172" s="104"/>
      <c r="AV172" s="104"/>
      <c r="AW172" s="104"/>
      <c r="AX172" s="104"/>
      <c r="AY172" s="104"/>
      <c r="AZ172" s="104"/>
      <c r="BA172" s="104"/>
      <c r="BB172" s="104"/>
      <c r="BC172" s="104"/>
      <c r="BD172" s="113" t="str">
        <f>C171</f>
        <v>3.NP:</v>
      </c>
      <c r="BE172" s="104"/>
      <c r="BF172" s="104"/>
      <c r="BG172" s="104"/>
      <c r="BH172" s="104"/>
      <c r="BI172" s="104"/>
      <c r="BJ172" s="104"/>
      <c r="BK172" s="104"/>
    </row>
    <row r="173" spans="1:104" x14ac:dyDescent="0.2">
      <c r="A173" s="95">
        <v>31</v>
      </c>
      <c r="B173" s="96" t="s">
        <v>149</v>
      </c>
      <c r="C173" s="97" t="s">
        <v>150</v>
      </c>
      <c r="D173" s="98" t="s">
        <v>131</v>
      </c>
      <c r="E173" s="99">
        <v>1.49399999999957E-2</v>
      </c>
      <c r="F173" s="100"/>
      <c r="G173" s="101">
        <f>E173*F173</f>
        <v>0</v>
      </c>
      <c r="H173" s="102">
        <v>0</v>
      </c>
      <c r="I173" s="103">
        <f>E173*H173</f>
        <v>0</v>
      </c>
      <c r="J173" s="102"/>
      <c r="K173" s="103">
        <f>E173*J173</f>
        <v>0</v>
      </c>
      <c r="O173" s="94"/>
      <c r="Z173" s="104"/>
      <c r="AA173" s="104">
        <v>7</v>
      </c>
      <c r="AB173" s="104">
        <v>1001</v>
      </c>
      <c r="AC173" s="104">
        <v>5</v>
      </c>
      <c r="AD173" s="104"/>
      <c r="AE173" s="104"/>
      <c r="AF173" s="104"/>
      <c r="AG173" s="104"/>
      <c r="AH173" s="104"/>
      <c r="AI173" s="104"/>
      <c r="AJ173" s="104"/>
      <c r="AK173" s="104"/>
      <c r="AL173" s="104"/>
      <c r="AM173" s="104"/>
      <c r="AN173" s="104"/>
      <c r="AO173" s="104"/>
      <c r="AP173" s="104"/>
      <c r="AQ173" s="104"/>
      <c r="AR173" s="104"/>
      <c r="AS173" s="104"/>
      <c r="AT173" s="104"/>
      <c r="AU173" s="104"/>
      <c r="AV173" s="104"/>
      <c r="AW173" s="104"/>
      <c r="AX173" s="104"/>
      <c r="AY173" s="104"/>
      <c r="AZ173" s="104"/>
      <c r="BA173" s="104"/>
      <c r="BB173" s="104"/>
      <c r="BC173" s="104"/>
      <c r="BD173" s="104"/>
      <c r="BE173" s="104"/>
      <c r="BF173" s="104"/>
      <c r="BG173" s="104"/>
      <c r="BH173" s="104"/>
      <c r="BI173" s="104"/>
      <c r="BJ173" s="104"/>
      <c r="BK173" s="104"/>
      <c r="CA173" s="104">
        <v>7</v>
      </c>
      <c r="CB173" s="104">
        <v>1001</v>
      </c>
      <c r="CZ173" s="61">
        <v>2</v>
      </c>
    </row>
    <row r="174" spans="1:104" x14ac:dyDescent="0.2">
      <c r="A174" s="114" t="s">
        <v>30</v>
      </c>
      <c r="B174" s="115" t="s">
        <v>143</v>
      </c>
      <c r="C174" s="116" t="s">
        <v>144</v>
      </c>
      <c r="D174" s="117"/>
      <c r="E174" s="118"/>
      <c r="F174" s="118"/>
      <c r="G174" s="119">
        <f>SUM(G162:G173)</f>
        <v>0</v>
      </c>
      <c r="H174" s="120"/>
      <c r="I174" s="121">
        <f>SUM(I162:I173)</f>
        <v>1.493999999999574E-2</v>
      </c>
      <c r="J174" s="122"/>
      <c r="K174" s="121">
        <f>SUM(K162:K173)</f>
        <v>-5.5119999999987998E-2</v>
      </c>
      <c r="O174" s="94"/>
      <c r="X174" s="123">
        <f>K174</f>
        <v>-5.5119999999987998E-2</v>
      </c>
      <c r="Y174" s="123">
        <f>I174</f>
        <v>1.493999999999574E-2</v>
      </c>
      <c r="Z174" s="124">
        <f>G174</f>
        <v>0</v>
      </c>
      <c r="AA174" s="104"/>
      <c r="AB174" s="104"/>
      <c r="AC174" s="104"/>
      <c r="AD174" s="104"/>
      <c r="AE174" s="104"/>
      <c r="AF174" s="104"/>
      <c r="AG174" s="104"/>
      <c r="AH174" s="104"/>
      <c r="AI174" s="104"/>
      <c r="AJ174" s="104"/>
      <c r="AK174" s="104"/>
      <c r="AL174" s="104"/>
      <c r="AM174" s="104"/>
      <c r="AN174" s="104"/>
      <c r="AO174" s="104"/>
      <c r="AP174" s="104"/>
      <c r="AQ174" s="104"/>
      <c r="AR174" s="104"/>
      <c r="AS174" s="104"/>
      <c r="AT174" s="104"/>
      <c r="AU174" s="104"/>
      <c r="AV174" s="104"/>
      <c r="AW174" s="104"/>
      <c r="AX174" s="104"/>
      <c r="AY174" s="104"/>
      <c r="AZ174" s="104"/>
      <c r="BA174" s="125"/>
      <c r="BB174" s="125"/>
      <c r="BC174" s="125"/>
      <c r="BD174" s="125"/>
      <c r="BE174" s="125"/>
      <c r="BF174" s="125"/>
      <c r="BG174" s="104"/>
      <c r="BH174" s="104"/>
      <c r="BI174" s="104"/>
      <c r="BJ174" s="104"/>
      <c r="BK174" s="104"/>
    </row>
    <row r="175" spans="1:104" ht="14.25" customHeight="1" x14ac:dyDescent="0.2">
      <c r="A175" s="86" t="s">
        <v>27</v>
      </c>
      <c r="B175" s="87" t="s">
        <v>151</v>
      </c>
      <c r="C175" s="88" t="s">
        <v>152</v>
      </c>
      <c r="D175" s="89"/>
      <c r="E175" s="90"/>
      <c r="F175" s="90"/>
      <c r="G175" s="91"/>
      <c r="H175" s="92"/>
      <c r="I175" s="93"/>
      <c r="J175" s="92"/>
      <c r="K175" s="93"/>
      <c r="O175" s="94"/>
    </row>
    <row r="176" spans="1:104" x14ac:dyDescent="0.2">
      <c r="A176" s="95">
        <v>32</v>
      </c>
      <c r="B176" s="96" t="s">
        <v>153</v>
      </c>
      <c r="C176" s="97" t="s">
        <v>154</v>
      </c>
      <c r="D176" s="98" t="s">
        <v>29</v>
      </c>
      <c r="E176" s="99">
        <v>7.2</v>
      </c>
      <c r="F176" s="100"/>
      <c r="G176" s="101">
        <f>E176*F176</f>
        <v>0</v>
      </c>
      <c r="H176" s="102">
        <v>0</v>
      </c>
      <c r="I176" s="103">
        <f>E176*H176</f>
        <v>0</v>
      </c>
      <c r="J176" s="102">
        <v>0</v>
      </c>
      <c r="K176" s="103">
        <f>E176*J176</f>
        <v>0</v>
      </c>
      <c r="O176" s="94"/>
      <c r="Z176" s="104"/>
      <c r="AA176" s="104">
        <v>1</v>
      </c>
      <c r="AB176" s="104">
        <v>7</v>
      </c>
      <c r="AC176" s="104">
        <v>7</v>
      </c>
      <c r="AD176" s="104"/>
      <c r="AE176" s="104"/>
      <c r="AF176" s="104"/>
      <c r="AG176" s="104"/>
      <c r="AH176" s="104"/>
      <c r="AI176" s="104"/>
      <c r="AJ176" s="104"/>
      <c r="AK176" s="104"/>
      <c r="AL176" s="104"/>
      <c r="AM176" s="104"/>
      <c r="AN176" s="104"/>
      <c r="AO176" s="104"/>
      <c r="AP176" s="104"/>
      <c r="AQ176" s="104"/>
      <c r="AR176" s="104"/>
      <c r="AS176" s="104"/>
      <c r="AT176" s="104"/>
      <c r="AU176" s="104"/>
      <c r="AV176" s="104"/>
      <c r="AW176" s="104"/>
      <c r="AX176" s="104"/>
      <c r="AY176" s="104"/>
      <c r="AZ176" s="104"/>
      <c r="BA176" s="104"/>
      <c r="BB176" s="104"/>
      <c r="BC176" s="104"/>
      <c r="BD176" s="104"/>
      <c r="BE176" s="104"/>
      <c r="BF176" s="104"/>
      <c r="BG176" s="104"/>
      <c r="BH176" s="104"/>
      <c r="BI176" s="104"/>
      <c r="BJ176" s="104"/>
      <c r="BK176" s="104"/>
      <c r="CA176" s="104">
        <v>1</v>
      </c>
      <c r="CB176" s="104">
        <v>7</v>
      </c>
      <c r="CZ176" s="61">
        <v>2</v>
      </c>
    </row>
    <row r="177" spans="1:104" x14ac:dyDescent="0.2">
      <c r="A177" s="105"/>
      <c r="B177" s="106"/>
      <c r="C177" s="172" t="s">
        <v>44</v>
      </c>
      <c r="D177" s="173"/>
      <c r="E177" s="109">
        <v>0</v>
      </c>
      <c r="F177" s="110"/>
      <c r="G177" s="111"/>
      <c r="H177" s="112"/>
      <c r="I177" s="107"/>
      <c r="K177" s="107"/>
      <c r="M177" s="108" t="s">
        <v>44</v>
      </c>
      <c r="O177" s="94"/>
      <c r="Z177" s="104"/>
      <c r="AA177" s="104"/>
      <c r="AB177" s="104"/>
      <c r="AC177" s="104"/>
      <c r="AD177" s="104"/>
      <c r="AE177" s="104"/>
      <c r="AF177" s="104"/>
      <c r="AG177" s="104"/>
      <c r="AH177" s="104"/>
      <c r="AI177" s="104"/>
      <c r="AJ177" s="104"/>
      <c r="AK177" s="104"/>
      <c r="AL177" s="104"/>
      <c r="AM177" s="104"/>
      <c r="AN177" s="104"/>
      <c r="AO177" s="104"/>
      <c r="AP177" s="104"/>
      <c r="AQ177" s="104"/>
      <c r="AR177" s="104"/>
      <c r="AS177" s="104"/>
      <c r="AT177" s="104"/>
      <c r="AU177" s="104"/>
      <c r="AV177" s="104"/>
      <c r="AW177" s="104"/>
      <c r="AX177" s="104"/>
      <c r="AY177" s="104"/>
      <c r="AZ177" s="104"/>
      <c r="BA177" s="104"/>
      <c r="BB177" s="104"/>
      <c r="BC177" s="104"/>
      <c r="BD177" s="113" t="str">
        <f>C176</f>
        <v>Montáž dveří tesařských jednokřídlových</v>
      </c>
      <c r="BE177" s="104"/>
      <c r="BF177" s="104"/>
      <c r="BG177" s="104"/>
      <c r="BH177" s="104"/>
      <c r="BI177" s="104"/>
      <c r="BJ177" s="104"/>
      <c r="BK177" s="104"/>
    </row>
    <row r="178" spans="1:104" x14ac:dyDescent="0.2">
      <c r="A178" s="105"/>
      <c r="B178" s="106"/>
      <c r="C178" s="172" t="s">
        <v>155</v>
      </c>
      <c r="D178" s="173"/>
      <c r="E178" s="109">
        <v>3.6</v>
      </c>
      <c r="F178" s="110"/>
      <c r="G178" s="111"/>
      <c r="H178" s="112"/>
      <c r="I178" s="107"/>
      <c r="K178" s="107"/>
      <c r="M178" s="108" t="s">
        <v>155</v>
      </c>
      <c r="O178" s="94"/>
      <c r="Z178" s="104"/>
      <c r="AA178" s="104"/>
      <c r="AB178" s="104"/>
      <c r="AC178" s="104"/>
      <c r="AD178" s="104"/>
      <c r="AE178" s="104"/>
      <c r="AF178" s="104"/>
      <c r="AG178" s="104"/>
      <c r="AH178" s="104"/>
      <c r="AI178" s="104"/>
      <c r="AJ178" s="104"/>
      <c r="AK178" s="104"/>
      <c r="AL178" s="104"/>
      <c r="AM178" s="104"/>
      <c r="AN178" s="104"/>
      <c r="AO178" s="104"/>
      <c r="AP178" s="104"/>
      <c r="AQ178" s="104"/>
      <c r="AR178" s="104"/>
      <c r="AS178" s="104"/>
      <c r="AT178" s="104"/>
      <c r="AU178" s="104"/>
      <c r="AV178" s="104"/>
      <c r="AW178" s="104"/>
      <c r="AX178" s="104"/>
      <c r="AY178" s="104"/>
      <c r="AZ178" s="104"/>
      <c r="BA178" s="104"/>
      <c r="BB178" s="104"/>
      <c r="BC178" s="104"/>
      <c r="BD178" s="113" t="str">
        <f>C177</f>
        <v>2.NP:</v>
      </c>
      <c r="BE178" s="104"/>
      <c r="BF178" s="104"/>
      <c r="BG178" s="104"/>
      <c r="BH178" s="104"/>
      <c r="BI178" s="104"/>
      <c r="BJ178" s="104"/>
      <c r="BK178" s="104"/>
    </row>
    <row r="179" spans="1:104" x14ac:dyDescent="0.2">
      <c r="A179" s="105"/>
      <c r="B179" s="106"/>
      <c r="C179" s="172" t="s">
        <v>46</v>
      </c>
      <c r="D179" s="173"/>
      <c r="E179" s="109">
        <v>0</v>
      </c>
      <c r="F179" s="110"/>
      <c r="G179" s="111"/>
      <c r="H179" s="112"/>
      <c r="I179" s="107"/>
      <c r="K179" s="107"/>
      <c r="M179" s="108" t="s">
        <v>46</v>
      </c>
      <c r="O179" s="94"/>
      <c r="Z179" s="104"/>
      <c r="AA179" s="104"/>
      <c r="AB179" s="104"/>
      <c r="AC179" s="104"/>
      <c r="AD179" s="104"/>
      <c r="AE179" s="104"/>
      <c r="AF179" s="104"/>
      <c r="AG179" s="104"/>
      <c r="AH179" s="104"/>
      <c r="AI179" s="104"/>
      <c r="AJ179" s="104"/>
      <c r="AK179" s="104"/>
      <c r="AL179" s="104"/>
      <c r="AM179" s="104"/>
      <c r="AN179" s="104"/>
      <c r="AO179" s="104"/>
      <c r="AP179" s="104"/>
      <c r="AQ179" s="104"/>
      <c r="AR179" s="104"/>
      <c r="AS179" s="104"/>
      <c r="AT179" s="104"/>
      <c r="AU179" s="104"/>
      <c r="AV179" s="104"/>
      <c r="AW179" s="104"/>
      <c r="AX179" s="104"/>
      <c r="AY179" s="104"/>
      <c r="AZ179" s="104"/>
      <c r="BA179" s="104"/>
      <c r="BB179" s="104"/>
      <c r="BC179" s="104"/>
      <c r="BD179" s="113" t="str">
        <f>C178</f>
        <v>2*0,9*2,0</v>
      </c>
      <c r="BE179" s="104"/>
      <c r="BF179" s="104"/>
      <c r="BG179" s="104"/>
      <c r="BH179" s="104"/>
      <c r="BI179" s="104"/>
      <c r="BJ179" s="104"/>
      <c r="BK179" s="104"/>
    </row>
    <row r="180" spans="1:104" x14ac:dyDescent="0.2">
      <c r="A180" s="105"/>
      <c r="B180" s="106"/>
      <c r="C180" s="172" t="s">
        <v>155</v>
      </c>
      <c r="D180" s="173"/>
      <c r="E180" s="109">
        <v>3.6</v>
      </c>
      <c r="F180" s="110"/>
      <c r="G180" s="111"/>
      <c r="H180" s="112"/>
      <c r="I180" s="107"/>
      <c r="K180" s="107"/>
      <c r="M180" s="108" t="s">
        <v>155</v>
      </c>
      <c r="O180" s="94"/>
      <c r="Z180" s="104"/>
      <c r="AA180" s="104"/>
      <c r="AB180" s="104"/>
      <c r="AC180" s="104"/>
      <c r="AD180" s="104"/>
      <c r="AE180" s="104"/>
      <c r="AF180" s="104"/>
      <c r="AG180" s="104"/>
      <c r="AH180" s="104"/>
      <c r="AI180" s="104"/>
      <c r="AJ180" s="104"/>
      <c r="AK180" s="104"/>
      <c r="AL180" s="104"/>
      <c r="AM180" s="104"/>
      <c r="AN180" s="104"/>
      <c r="AO180" s="104"/>
      <c r="AP180" s="104"/>
      <c r="AQ180" s="104"/>
      <c r="AR180" s="104"/>
      <c r="AS180" s="104"/>
      <c r="AT180" s="104"/>
      <c r="AU180" s="104"/>
      <c r="AV180" s="104"/>
      <c r="AW180" s="104"/>
      <c r="AX180" s="104"/>
      <c r="AY180" s="104"/>
      <c r="AZ180" s="104"/>
      <c r="BA180" s="104"/>
      <c r="BB180" s="104"/>
      <c r="BC180" s="104"/>
      <c r="BD180" s="113" t="str">
        <f>C179</f>
        <v>3.NP:</v>
      </c>
      <c r="BE180" s="104"/>
      <c r="BF180" s="104"/>
      <c r="BG180" s="104"/>
      <c r="BH180" s="104"/>
      <c r="BI180" s="104"/>
      <c r="BJ180" s="104"/>
      <c r="BK180" s="104"/>
    </row>
    <row r="181" spans="1:104" x14ac:dyDescent="0.2">
      <c r="A181" s="114" t="s">
        <v>30</v>
      </c>
      <c r="B181" s="115" t="s">
        <v>151</v>
      </c>
      <c r="C181" s="116" t="s">
        <v>152</v>
      </c>
      <c r="D181" s="117"/>
      <c r="E181" s="118"/>
      <c r="F181" s="118"/>
      <c r="G181" s="119">
        <f>SUM(G175:G180)</f>
        <v>0</v>
      </c>
      <c r="H181" s="120"/>
      <c r="I181" s="121">
        <f>SUM(I175:I180)</f>
        <v>0</v>
      </c>
      <c r="J181" s="122"/>
      <c r="K181" s="121">
        <f>SUM(K175:K180)</f>
        <v>0</v>
      </c>
      <c r="O181" s="94"/>
      <c r="X181" s="123">
        <f>K181</f>
        <v>0</v>
      </c>
      <c r="Y181" s="123">
        <f>I181</f>
        <v>0</v>
      </c>
      <c r="Z181" s="124">
        <f>G181</f>
        <v>0</v>
      </c>
      <c r="AA181" s="104"/>
      <c r="AB181" s="104"/>
      <c r="AC181" s="104"/>
      <c r="AD181" s="104"/>
      <c r="AE181" s="104"/>
      <c r="AF181" s="104"/>
      <c r="AG181" s="104"/>
      <c r="AH181" s="104"/>
      <c r="AI181" s="104"/>
      <c r="AJ181" s="104"/>
      <c r="AK181" s="104"/>
      <c r="AL181" s="104"/>
      <c r="AM181" s="104"/>
      <c r="AN181" s="104"/>
      <c r="AO181" s="104"/>
      <c r="AP181" s="104"/>
      <c r="AQ181" s="104"/>
      <c r="AR181" s="104"/>
      <c r="AS181" s="104"/>
      <c r="AT181" s="104"/>
      <c r="AU181" s="104"/>
      <c r="AV181" s="104"/>
      <c r="AW181" s="104"/>
      <c r="AX181" s="104"/>
      <c r="AY181" s="104"/>
      <c r="AZ181" s="104"/>
      <c r="BA181" s="125"/>
      <c r="BB181" s="125"/>
      <c r="BC181" s="125"/>
      <c r="BD181" s="125"/>
      <c r="BE181" s="125"/>
      <c r="BF181" s="125"/>
      <c r="BG181" s="104"/>
      <c r="BH181" s="104"/>
      <c r="BI181" s="104"/>
      <c r="BJ181" s="104"/>
      <c r="BK181" s="104"/>
    </row>
    <row r="182" spans="1:104" ht="14.25" customHeight="1" x14ac:dyDescent="0.2">
      <c r="A182" s="86" t="s">
        <v>27</v>
      </c>
      <c r="B182" s="87" t="s">
        <v>156</v>
      </c>
      <c r="C182" s="88" t="s">
        <v>157</v>
      </c>
      <c r="D182" s="89"/>
      <c r="E182" s="90"/>
      <c r="F182" s="90"/>
      <c r="G182" s="91"/>
      <c r="H182" s="92"/>
      <c r="I182" s="93"/>
      <c r="J182" s="92"/>
      <c r="K182" s="93"/>
      <c r="O182" s="94"/>
    </row>
    <row r="183" spans="1:104" ht="22.5" x14ac:dyDescent="0.2">
      <c r="A183" s="95">
        <v>33</v>
      </c>
      <c r="B183" s="96" t="s">
        <v>158</v>
      </c>
      <c r="C183" s="97" t="s">
        <v>159</v>
      </c>
      <c r="D183" s="98" t="s">
        <v>29</v>
      </c>
      <c r="E183" s="99">
        <v>14.5039</v>
      </c>
      <c r="F183" s="100"/>
      <c r="G183" s="101">
        <f>E183*F183</f>
        <v>0</v>
      </c>
      <c r="H183" s="102">
        <v>9.7300000000046794E-3</v>
      </c>
      <c r="I183" s="103">
        <f>E183*H183</f>
        <v>0.14112294700006786</v>
      </c>
      <c r="J183" s="102">
        <v>0</v>
      </c>
      <c r="K183" s="103">
        <f>E183*J183</f>
        <v>0</v>
      </c>
      <c r="O183" s="94"/>
      <c r="Z183" s="104"/>
      <c r="AA183" s="104">
        <v>2</v>
      </c>
      <c r="AB183" s="104">
        <v>7</v>
      </c>
      <c r="AC183" s="104">
        <v>7</v>
      </c>
      <c r="AD183" s="104"/>
      <c r="AE183" s="104"/>
      <c r="AF183" s="104"/>
      <c r="AG183" s="104"/>
      <c r="AH183" s="104"/>
      <c r="AI183" s="104"/>
      <c r="AJ183" s="104"/>
      <c r="AK183" s="104"/>
      <c r="AL183" s="104"/>
      <c r="AM183" s="104"/>
      <c r="AN183" s="104"/>
      <c r="AO183" s="104"/>
      <c r="AP183" s="104"/>
      <c r="AQ183" s="104"/>
      <c r="AR183" s="104"/>
      <c r="AS183" s="104"/>
      <c r="AT183" s="104"/>
      <c r="AU183" s="104"/>
      <c r="AV183" s="104"/>
      <c r="AW183" s="104"/>
      <c r="AX183" s="104"/>
      <c r="AY183" s="104"/>
      <c r="AZ183" s="104"/>
      <c r="BA183" s="104"/>
      <c r="BB183" s="104"/>
      <c r="BC183" s="104"/>
      <c r="BD183" s="104"/>
      <c r="BE183" s="104"/>
      <c r="BF183" s="104"/>
      <c r="BG183" s="104"/>
      <c r="BH183" s="104"/>
      <c r="BI183" s="104"/>
      <c r="BJ183" s="104"/>
      <c r="BK183" s="104"/>
      <c r="CA183" s="104">
        <v>2</v>
      </c>
      <c r="CB183" s="104">
        <v>7</v>
      </c>
      <c r="CZ183" s="61">
        <v>2</v>
      </c>
    </row>
    <row r="184" spans="1:104" ht="25.5" x14ac:dyDescent="0.2">
      <c r="A184" s="105"/>
      <c r="B184" s="106"/>
      <c r="C184" s="172" t="s">
        <v>44</v>
      </c>
      <c r="D184" s="173"/>
      <c r="E184" s="109">
        <v>0</v>
      </c>
      <c r="F184" s="110"/>
      <c r="G184" s="111"/>
      <c r="H184" s="112"/>
      <c r="I184" s="107"/>
      <c r="K184" s="107"/>
      <c r="M184" s="108" t="s">
        <v>44</v>
      </c>
      <c r="O184" s="94"/>
      <c r="Z184" s="104"/>
      <c r="AA184" s="104"/>
      <c r="AB184" s="104"/>
      <c r="AC184" s="104"/>
      <c r="AD184" s="104"/>
      <c r="AE184" s="104"/>
      <c r="AF184" s="104"/>
      <c r="AG184" s="104"/>
      <c r="AH184" s="104"/>
      <c r="AI184" s="104"/>
      <c r="AJ184" s="104"/>
      <c r="AK184" s="104"/>
      <c r="AL184" s="104"/>
      <c r="AM184" s="104"/>
      <c r="AN184" s="104"/>
      <c r="AO184" s="104"/>
      <c r="AP184" s="104"/>
      <c r="AQ184" s="104"/>
      <c r="AR184" s="104"/>
      <c r="AS184" s="104"/>
      <c r="AT184" s="104"/>
      <c r="AU184" s="104"/>
      <c r="AV184" s="104"/>
      <c r="AW184" s="104"/>
      <c r="AX184" s="104"/>
      <c r="AY184" s="104"/>
      <c r="AZ184" s="104"/>
      <c r="BA184" s="104"/>
      <c r="BB184" s="104"/>
      <c r="BC184" s="104"/>
      <c r="BD184" s="113" t="str">
        <f>C183</f>
        <v>Dlažba z dlaždic keramických 20 x 20 cm do tmele, dlažba ve specifikaci</v>
      </c>
      <c r="BE184" s="104"/>
      <c r="BF184" s="104"/>
      <c r="BG184" s="104"/>
      <c r="BH184" s="104"/>
      <c r="BI184" s="104"/>
      <c r="BJ184" s="104"/>
      <c r="BK184" s="104"/>
    </row>
    <row r="185" spans="1:104" x14ac:dyDescent="0.2">
      <c r="A185" s="105"/>
      <c r="B185" s="106"/>
      <c r="C185" s="172" t="s">
        <v>49</v>
      </c>
      <c r="D185" s="173"/>
      <c r="E185" s="109">
        <v>7.2519999999999998</v>
      </c>
      <c r="F185" s="110"/>
      <c r="G185" s="111"/>
      <c r="H185" s="112"/>
      <c r="I185" s="107"/>
      <c r="K185" s="107"/>
      <c r="M185" s="108" t="s">
        <v>49</v>
      </c>
      <c r="O185" s="94"/>
      <c r="Z185" s="104"/>
      <c r="AA185" s="104"/>
      <c r="AB185" s="104"/>
      <c r="AC185" s="104"/>
      <c r="AD185" s="104"/>
      <c r="AE185" s="104"/>
      <c r="AF185" s="104"/>
      <c r="AG185" s="104"/>
      <c r="AH185" s="104"/>
      <c r="AI185" s="104"/>
      <c r="AJ185" s="104"/>
      <c r="AK185" s="104"/>
      <c r="AL185" s="104"/>
      <c r="AM185" s="104"/>
      <c r="AN185" s="104"/>
      <c r="AO185" s="104"/>
      <c r="AP185" s="104"/>
      <c r="AQ185" s="104"/>
      <c r="AR185" s="104"/>
      <c r="AS185" s="104"/>
      <c r="AT185" s="104"/>
      <c r="AU185" s="104"/>
      <c r="AV185" s="104"/>
      <c r="AW185" s="104"/>
      <c r="AX185" s="104"/>
      <c r="AY185" s="104"/>
      <c r="AZ185" s="104"/>
      <c r="BA185" s="104"/>
      <c r="BB185" s="104"/>
      <c r="BC185" s="104"/>
      <c r="BD185" s="113" t="str">
        <f>C184</f>
        <v>2.NP:</v>
      </c>
      <c r="BE185" s="104"/>
      <c r="BF185" s="104"/>
      <c r="BG185" s="104"/>
      <c r="BH185" s="104"/>
      <c r="BI185" s="104"/>
      <c r="BJ185" s="104"/>
      <c r="BK185" s="104"/>
    </row>
    <row r="186" spans="1:104" x14ac:dyDescent="0.2">
      <c r="A186" s="105"/>
      <c r="B186" s="106"/>
      <c r="C186" s="172" t="s">
        <v>46</v>
      </c>
      <c r="D186" s="173"/>
      <c r="E186" s="109">
        <v>0</v>
      </c>
      <c r="F186" s="110"/>
      <c r="G186" s="111"/>
      <c r="H186" s="112"/>
      <c r="I186" s="107"/>
      <c r="K186" s="107"/>
      <c r="M186" s="108" t="s">
        <v>46</v>
      </c>
      <c r="O186" s="94"/>
      <c r="Z186" s="104"/>
      <c r="AA186" s="104"/>
      <c r="AB186" s="104"/>
      <c r="AC186" s="104"/>
      <c r="AD186" s="104"/>
      <c r="AE186" s="104"/>
      <c r="AF186" s="104"/>
      <c r="AG186" s="104"/>
      <c r="AH186" s="104"/>
      <c r="AI186" s="104"/>
      <c r="AJ186" s="104"/>
      <c r="AK186" s="104"/>
      <c r="AL186" s="104"/>
      <c r="AM186" s="104"/>
      <c r="AN186" s="104"/>
      <c r="AO186" s="104"/>
      <c r="AP186" s="104"/>
      <c r="AQ186" s="104"/>
      <c r="AR186" s="104"/>
      <c r="AS186" s="104"/>
      <c r="AT186" s="104"/>
      <c r="AU186" s="104"/>
      <c r="AV186" s="104"/>
      <c r="AW186" s="104"/>
      <c r="AX186" s="104"/>
      <c r="AY186" s="104"/>
      <c r="AZ186" s="104"/>
      <c r="BA186" s="104"/>
      <c r="BB186" s="104"/>
      <c r="BC186" s="104"/>
      <c r="BD186" s="113" t="str">
        <f>C185</f>
        <v>(4,4+4,285)*1,67/2</v>
      </c>
      <c r="BE186" s="104"/>
      <c r="BF186" s="104"/>
      <c r="BG186" s="104"/>
      <c r="BH186" s="104"/>
      <c r="BI186" s="104"/>
      <c r="BJ186" s="104"/>
      <c r="BK186" s="104"/>
    </row>
    <row r="187" spans="1:104" x14ac:dyDescent="0.2">
      <c r="A187" s="105"/>
      <c r="B187" s="106"/>
      <c r="C187" s="172" t="s">
        <v>49</v>
      </c>
      <c r="D187" s="173"/>
      <c r="E187" s="109">
        <v>7.2519999999999998</v>
      </c>
      <c r="F187" s="110"/>
      <c r="G187" s="111"/>
      <c r="H187" s="112"/>
      <c r="I187" s="107"/>
      <c r="K187" s="107"/>
      <c r="M187" s="108" t="s">
        <v>49</v>
      </c>
      <c r="O187" s="94"/>
      <c r="Z187" s="104"/>
      <c r="AA187" s="104"/>
      <c r="AB187" s="104"/>
      <c r="AC187" s="104"/>
      <c r="AD187" s="104"/>
      <c r="AE187" s="104"/>
      <c r="AF187" s="104"/>
      <c r="AG187" s="104"/>
      <c r="AH187" s="104"/>
      <c r="AI187" s="104"/>
      <c r="AJ187" s="104"/>
      <c r="AK187" s="104"/>
      <c r="AL187" s="104"/>
      <c r="AM187" s="104"/>
      <c r="AN187" s="104"/>
      <c r="AO187" s="104"/>
      <c r="AP187" s="104"/>
      <c r="AQ187" s="104"/>
      <c r="AR187" s="104"/>
      <c r="AS187" s="104"/>
      <c r="AT187" s="104"/>
      <c r="AU187" s="104"/>
      <c r="AV187" s="104"/>
      <c r="AW187" s="104"/>
      <c r="AX187" s="104"/>
      <c r="AY187" s="104"/>
      <c r="AZ187" s="104"/>
      <c r="BA187" s="104"/>
      <c r="BB187" s="104"/>
      <c r="BC187" s="104"/>
      <c r="BD187" s="113" t="str">
        <f>C186</f>
        <v>3.NP:</v>
      </c>
      <c r="BE187" s="104"/>
      <c r="BF187" s="104"/>
      <c r="BG187" s="104"/>
      <c r="BH187" s="104"/>
      <c r="BI187" s="104"/>
      <c r="BJ187" s="104"/>
      <c r="BK187" s="104"/>
    </row>
    <row r="188" spans="1:104" x14ac:dyDescent="0.2">
      <c r="A188" s="95">
        <v>34</v>
      </c>
      <c r="B188" s="96" t="s">
        <v>160</v>
      </c>
      <c r="C188" s="97" t="s">
        <v>161</v>
      </c>
      <c r="D188" s="98" t="s">
        <v>29</v>
      </c>
      <c r="E188" s="99">
        <v>14.794</v>
      </c>
      <c r="F188" s="100"/>
      <c r="G188" s="101">
        <f>E188*F188</f>
        <v>0</v>
      </c>
      <c r="H188" s="102">
        <v>1.92000000000121E-2</v>
      </c>
      <c r="I188" s="103">
        <f>E188*H188</f>
        <v>0.28404480000017901</v>
      </c>
      <c r="J188" s="102"/>
      <c r="K188" s="103">
        <f>E188*J188</f>
        <v>0</v>
      </c>
      <c r="O188" s="94"/>
      <c r="Z188" s="104"/>
      <c r="AA188" s="104">
        <v>3</v>
      </c>
      <c r="AB188" s="104">
        <v>0</v>
      </c>
      <c r="AC188" s="104">
        <v>597642021</v>
      </c>
      <c r="AD188" s="104"/>
      <c r="AE188" s="104"/>
      <c r="AF188" s="104"/>
      <c r="AG188" s="104"/>
      <c r="AH188" s="104"/>
      <c r="AI188" s="104"/>
      <c r="AJ188" s="104"/>
      <c r="AK188" s="104"/>
      <c r="AL188" s="104"/>
      <c r="AM188" s="104"/>
      <c r="AN188" s="104"/>
      <c r="AO188" s="104"/>
      <c r="AP188" s="104"/>
      <c r="AQ188" s="104"/>
      <c r="AR188" s="104"/>
      <c r="AS188" s="104"/>
      <c r="AT188" s="104"/>
      <c r="AU188" s="104"/>
      <c r="AV188" s="104"/>
      <c r="AW188" s="104"/>
      <c r="AX188" s="104"/>
      <c r="AY188" s="104"/>
      <c r="AZ188" s="104"/>
      <c r="BA188" s="104"/>
      <c r="BB188" s="104"/>
      <c r="BC188" s="104"/>
      <c r="BD188" s="104"/>
      <c r="BE188" s="104"/>
      <c r="BF188" s="104"/>
      <c r="BG188" s="104"/>
      <c r="BH188" s="104"/>
      <c r="BI188" s="104"/>
      <c r="BJ188" s="104"/>
      <c r="BK188" s="104"/>
      <c r="CA188" s="104">
        <v>3</v>
      </c>
      <c r="CB188" s="104">
        <v>0</v>
      </c>
      <c r="CZ188" s="61">
        <v>2</v>
      </c>
    </row>
    <row r="189" spans="1:104" x14ac:dyDescent="0.2">
      <c r="A189" s="105"/>
      <c r="B189" s="106"/>
      <c r="C189" s="172" t="s">
        <v>162</v>
      </c>
      <c r="D189" s="173"/>
      <c r="E189" s="109">
        <v>14.794</v>
      </c>
      <c r="F189" s="110"/>
      <c r="G189" s="111"/>
      <c r="H189" s="112"/>
      <c r="I189" s="107"/>
      <c r="K189" s="107"/>
      <c r="M189" s="108" t="s">
        <v>162</v>
      </c>
      <c r="O189" s="94"/>
      <c r="Z189" s="104"/>
      <c r="AA189" s="104"/>
      <c r="AB189" s="104"/>
      <c r="AC189" s="104"/>
      <c r="AD189" s="104"/>
      <c r="AE189" s="104"/>
      <c r="AF189" s="104"/>
      <c r="AG189" s="104"/>
      <c r="AH189" s="104"/>
      <c r="AI189" s="104"/>
      <c r="AJ189" s="104"/>
      <c r="AK189" s="104"/>
      <c r="AL189" s="104"/>
      <c r="AM189" s="104"/>
      <c r="AN189" s="104"/>
      <c r="AO189" s="104"/>
      <c r="AP189" s="104"/>
      <c r="AQ189" s="104"/>
      <c r="AR189" s="104"/>
      <c r="AS189" s="104"/>
      <c r="AT189" s="104"/>
      <c r="AU189" s="104"/>
      <c r="AV189" s="104"/>
      <c r="AW189" s="104"/>
      <c r="AX189" s="104"/>
      <c r="AY189" s="104"/>
      <c r="AZ189" s="104"/>
      <c r="BA189" s="104"/>
      <c r="BB189" s="104"/>
      <c r="BC189" s="104"/>
      <c r="BD189" s="113" t="str">
        <f>C188</f>
        <v>Dlažba reliéfní 200x200x9 mm</v>
      </c>
      <c r="BE189" s="104"/>
      <c r="BF189" s="104"/>
      <c r="BG189" s="104"/>
      <c r="BH189" s="104"/>
      <c r="BI189" s="104"/>
      <c r="BJ189" s="104"/>
      <c r="BK189" s="104"/>
    </row>
    <row r="190" spans="1:104" x14ac:dyDescent="0.2">
      <c r="A190" s="95">
        <v>35</v>
      </c>
      <c r="B190" s="96" t="s">
        <v>163</v>
      </c>
      <c r="C190" s="97" t="s">
        <v>164</v>
      </c>
      <c r="D190" s="98" t="s">
        <v>131</v>
      </c>
      <c r="E190" s="99">
        <v>0.28404480000017901</v>
      </c>
      <c r="F190" s="100"/>
      <c r="G190" s="101">
        <f>E190*F190</f>
        <v>0</v>
      </c>
      <c r="H190" s="102">
        <v>0</v>
      </c>
      <c r="I190" s="103">
        <f>E190*H190</f>
        <v>0</v>
      </c>
      <c r="J190" s="102"/>
      <c r="K190" s="103">
        <f>E190*J190</f>
        <v>0</v>
      </c>
      <c r="O190" s="94"/>
      <c r="Z190" s="104"/>
      <c r="AA190" s="104">
        <v>7</v>
      </c>
      <c r="AB190" s="104">
        <v>1001</v>
      </c>
      <c r="AC190" s="104">
        <v>5</v>
      </c>
      <c r="AD190" s="104"/>
      <c r="AE190" s="104"/>
      <c r="AF190" s="104"/>
      <c r="AG190" s="104"/>
      <c r="AH190" s="104"/>
      <c r="AI190" s="104"/>
      <c r="AJ190" s="104"/>
      <c r="AK190" s="104"/>
      <c r="AL190" s="104"/>
      <c r="AM190" s="104"/>
      <c r="AN190" s="104"/>
      <c r="AO190" s="104"/>
      <c r="AP190" s="104"/>
      <c r="AQ190" s="104"/>
      <c r="AR190" s="104"/>
      <c r="AS190" s="104"/>
      <c r="AT190" s="104"/>
      <c r="AU190" s="104"/>
      <c r="AV190" s="104"/>
      <c r="AW190" s="104"/>
      <c r="AX190" s="104"/>
      <c r="AY190" s="104"/>
      <c r="AZ190" s="104"/>
      <c r="BA190" s="104"/>
      <c r="BB190" s="104"/>
      <c r="BC190" s="104"/>
      <c r="BD190" s="104"/>
      <c r="BE190" s="104"/>
      <c r="BF190" s="104"/>
      <c r="BG190" s="104"/>
      <c r="BH190" s="104"/>
      <c r="BI190" s="104"/>
      <c r="BJ190" s="104"/>
      <c r="BK190" s="104"/>
      <c r="CA190" s="104">
        <v>7</v>
      </c>
      <c r="CB190" s="104">
        <v>1001</v>
      </c>
      <c r="CZ190" s="61">
        <v>2</v>
      </c>
    </row>
    <row r="191" spans="1:104" x14ac:dyDescent="0.2">
      <c r="A191" s="114" t="s">
        <v>30</v>
      </c>
      <c r="B191" s="115" t="s">
        <v>156</v>
      </c>
      <c r="C191" s="116" t="s">
        <v>157</v>
      </c>
      <c r="D191" s="117"/>
      <c r="E191" s="118"/>
      <c r="F191" s="118"/>
      <c r="G191" s="119">
        <f>SUM(G182:G190)</f>
        <v>0</v>
      </c>
      <c r="H191" s="120"/>
      <c r="I191" s="121">
        <f>SUM(I182:I190)</f>
        <v>0.42516774700024684</v>
      </c>
      <c r="J191" s="122"/>
      <c r="K191" s="121">
        <f>SUM(K182:K190)</f>
        <v>0</v>
      </c>
      <c r="O191" s="94"/>
      <c r="X191" s="123">
        <f>K191</f>
        <v>0</v>
      </c>
      <c r="Y191" s="123">
        <f>I191</f>
        <v>0.42516774700024684</v>
      </c>
      <c r="Z191" s="124">
        <f>G191</f>
        <v>0</v>
      </c>
      <c r="AA191" s="104"/>
      <c r="AB191" s="104"/>
      <c r="AC191" s="104"/>
      <c r="AD191" s="104"/>
      <c r="AE191" s="104"/>
      <c r="AF191" s="104"/>
      <c r="AG191" s="104"/>
      <c r="AH191" s="104"/>
      <c r="AI191" s="104"/>
      <c r="AJ191" s="104"/>
      <c r="AK191" s="104"/>
      <c r="AL191" s="104"/>
      <c r="AM191" s="104"/>
      <c r="AN191" s="104"/>
      <c r="AO191" s="104"/>
      <c r="AP191" s="104"/>
      <c r="AQ191" s="104"/>
      <c r="AR191" s="104"/>
      <c r="AS191" s="104"/>
      <c r="AT191" s="104"/>
      <c r="AU191" s="104"/>
      <c r="AV191" s="104"/>
      <c r="AW191" s="104"/>
      <c r="AX191" s="104"/>
      <c r="AY191" s="104"/>
      <c r="AZ191" s="104"/>
      <c r="BA191" s="125"/>
      <c r="BB191" s="125"/>
      <c r="BC191" s="125"/>
      <c r="BD191" s="125"/>
      <c r="BE191" s="125"/>
      <c r="BF191" s="125"/>
      <c r="BG191" s="104"/>
      <c r="BH191" s="104"/>
      <c r="BI191" s="104"/>
      <c r="BJ191" s="104"/>
      <c r="BK191" s="104"/>
    </row>
    <row r="192" spans="1:104" ht="14.25" customHeight="1" x14ac:dyDescent="0.2">
      <c r="A192" s="86" t="s">
        <v>27</v>
      </c>
      <c r="B192" s="87" t="s">
        <v>165</v>
      </c>
      <c r="C192" s="88" t="s">
        <v>166</v>
      </c>
      <c r="D192" s="89"/>
      <c r="E192" s="90"/>
      <c r="F192" s="90"/>
      <c r="G192" s="91"/>
      <c r="H192" s="92"/>
      <c r="I192" s="93"/>
      <c r="J192" s="92"/>
      <c r="K192" s="93"/>
      <c r="O192" s="94"/>
    </row>
    <row r="193" spans="1:104" x14ac:dyDescent="0.2">
      <c r="A193" s="95">
        <v>36</v>
      </c>
      <c r="B193" s="96" t="s">
        <v>167</v>
      </c>
      <c r="C193" s="97" t="s">
        <v>168</v>
      </c>
      <c r="D193" s="98" t="s">
        <v>52</v>
      </c>
      <c r="E193" s="99">
        <v>3.6</v>
      </c>
      <c r="F193" s="100"/>
      <c r="G193" s="101">
        <f>E193*F193</f>
        <v>0</v>
      </c>
      <c r="H193" s="102">
        <v>3.7000000000020301E-4</v>
      </c>
      <c r="I193" s="103">
        <f>E193*H193</f>
        <v>1.3320000000007308E-3</v>
      </c>
      <c r="J193" s="102">
        <v>0</v>
      </c>
      <c r="K193" s="103">
        <f>E193*J193</f>
        <v>0</v>
      </c>
      <c r="O193" s="94"/>
      <c r="Z193" s="104"/>
      <c r="AA193" s="104">
        <v>1</v>
      </c>
      <c r="AB193" s="104">
        <v>7</v>
      </c>
      <c r="AC193" s="104">
        <v>7</v>
      </c>
      <c r="AD193" s="104"/>
      <c r="AE193" s="104"/>
      <c r="AF193" s="104"/>
      <c r="AG193" s="104"/>
      <c r="AH193" s="104"/>
      <c r="AI193" s="104"/>
      <c r="AJ193" s="104"/>
      <c r="AK193" s="104"/>
      <c r="AL193" s="104"/>
      <c r="AM193" s="104"/>
      <c r="AN193" s="104"/>
      <c r="AO193" s="104"/>
      <c r="AP193" s="104"/>
      <c r="AQ193" s="104"/>
      <c r="AR193" s="104"/>
      <c r="AS193" s="104"/>
      <c r="AT193" s="104"/>
      <c r="AU193" s="104"/>
      <c r="AV193" s="104"/>
      <c r="AW193" s="104"/>
      <c r="AX193" s="104"/>
      <c r="AY193" s="104"/>
      <c r="AZ193" s="104"/>
      <c r="BA193" s="104"/>
      <c r="BB193" s="104"/>
      <c r="BC193" s="104"/>
      <c r="BD193" s="104"/>
      <c r="BE193" s="104"/>
      <c r="BF193" s="104"/>
      <c r="BG193" s="104"/>
      <c r="BH193" s="104"/>
      <c r="BI193" s="104"/>
      <c r="BJ193" s="104"/>
      <c r="BK193" s="104"/>
      <c r="CA193" s="104">
        <v>1</v>
      </c>
      <c r="CB193" s="104">
        <v>7</v>
      </c>
      <c r="CZ193" s="61">
        <v>2</v>
      </c>
    </row>
    <row r="194" spans="1:104" x14ac:dyDescent="0.2">
      <c r="A194" s="105"/>
      <c r="B194" s="106"/>
      <c r="C194" s="172" t="s">
        <v>44</v>
      </c>
      <c r="D194" s="173"/>
      <c r="E194" s="109">
        <v>0</v>
      </c>
      <c r="F194" s="110"/>
      <c r="G194" s="111"/>
      <c r="H194" s="112"/>
      <c r="I194" s="107"/>
      <c r="K194" s="107"/>
      <c r="M194" s="108" t="s">
        <v>44</v>
      </c>
      <c r="O194" s="9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104"/>
      <c r="AS194" s="104"/>
      <c r="AT194" s="104"/>
      <c r="AU194" s="104"/>
      <c r="AV194" s="104"/>
      <c r="AW194" s="104"/>
      <c r="AX194" s="104"/>
      <c r="AY194" s="104"/>
      <c r="AZ194" s="104"/>
      <c r="BA194" s="104"/>
      <c r="BB194" s="104"/>
      <c r="BC194" s="104"/>
      <c r="BD194" s="113" t="str">
        <f>C193</f>
        <v>Lišta nerezová přechodová, stejná výška krytin</v>
      </c>
      <c r="BE194" s="104"/>
      <c r="BF194" s="104"/>
      <c r="BG194" s="104"/>
      <c r="BH194" s="104"/>
      <c r="BI194" s="104"/>
      <c r="BJ194" s="104"/>
      <c r="BK194" s="104"/>
    </row>
    <row r="195" spans="1:104" x14ac:dyDescent="0.2">
      <c r="A195" s="105"/>
      <c r="B195" s="106"/>
      <c r="C195" s="172" t="s">
        <v>169</v>
      </c>
      <c r="D195" s="173"/>
      <c r="E195" s="109">
        <v>1.8</v>
      </c>
      <c r="F195" s="110"/>
      <c r="G195" s="111"/>
      <c r="H195" s="112"/>
      <c r="I195" s="107"/>
      <c r="K195" s="107"/>
      <c r="M195" s="108" t="s">
        <v>169</v>
      </c>
      <c r="O195" s="94"/>
      <c r="Z195" s="104"/>
      <c r="AA195" s="104"/>
      <c r="AB195" s="104"/>
      <c r="AC195" s="104"/>
      <c r="AD195" s="104"/>
      <c r="AE195" s="104"/>
      <c r="AF195" s="104"/>
      <c r="AG195" s="104"/>
      <c r="AH195" s="104"/>
      <c r="AI195" s="104"/>
      <c r="AJ195" s="104"/>
      <c r="AK195" s="104"/>
      <c r="AL195" s="104"/>
      <c r="AM195" s="104"/>
      <c r="AN195" s="104"/>
      <c r="AO195" s="104"/>
      <c r="AP195" s="104"/>
      <c r="AQ195" s="104"/>
      <c r="AR195" s="104"/>
      <c r="AS195" s="104"/>
      <c r="AT195" s="104"/>
      <c r="AU195" s="104"/>
      <c r="AV195" s="104"/>
      <c r="AW195" s="104"/>
      <c r="AX195" s="104"/>
      <c r="AY195" s="104"/>
      <c r="AZ195" s="104"/>
      <c r="BA195" s="104"/>
      <c r="BB195" s="104"/>
      <c r="BC195" s="104"/>
      <c r="BD195" s="113" t="str">
        <f>C194</f>
        <v>2.NP:</v>
      </c>
      <c r="BE195" s="104"/>
      <c r="BF195" s="104"/>
      <c r="BG195" s="104"/>
      <c r="BH195" s="104"/>
      <c r="BI195" s="104"/>
      <c r="BJ195" s="104"/>
      <c r="BK195" s="104"/>
    </row>
    <row r="196" spans="1:104" x14ac:dyDescent="0.2">
      <c r="A196" s="105"/>
      <c r="B196" s="106"/>
      <c r="C196" s="172" t="s">
        <v>46</v>
      </c>
      <c r="D196" s="173"/>
      <c r="E196" s="109">
        <v>0</v>
      </c>
      <c r="F196" s="110"/>
      <c r="G196" s="111"/>
      <c r="H196" s="112"/>
      <c r="I196" s="107"/>
      <c r="K196" s="107"/>
      <c r="M196" s="108" t="s">
        <v>46</v>
      </c>
      <c r="O196" s="94"/>
      <c r="Z196" s="104"/>
      <c r="AA196" s="104"/>
      <c r="AB196" s="104"/>
      <c r="AC196" s="104"/>
      <c r="AD196" s="104"/>
      <c r="AE196" s="104"/>
      <c r="AF196" s="104"/>
      <c r="AG196" s="104"/>
      <c r="AH196" s="104"/>
      <c r="AI196" s="104"/>
      <c r="AJ196" s="104"/>
      <c r="AK196" s="104"/>
      <c r="AL196" s="104"/>
      <c r="AM196" s="104"/>
      <c r="AN196" s="104"/>
      <c r="AO196" s="104"/>
      <c r="AP196" s="104"/>
      <c r="AQ196" s="104"/>
      <c r="AR196" s="104"/>
      <c r="AS196" s="104"/>
      <c r="AT196" s="104"/>
      <c r="AU196" s="104"/>
      <c r="AV196" s="104"/>
      <c r="AW196" s="104"/>
      <c r="AX196" s="104"/>
      <c r="AY196" s="104"/>
      <c r="AZ196" s="104"/>
      <c r="BA196" s="104"/>
      <c r="BB196" s="104"/>
      <c r="BC196" s="104"/>
      <c r="BD196" s="113" t="str">
        <f>C195</f>
        <v>2*0,9</v>
      </c>
      <c r="BE196" s="104"/>
      <c r="BF196" s="104"/>
      <c r="BG196" s="104"/>
      <c r="BH196" s="104"/>
      <c r="BI196" s="104"/>
      <c r="BJ196" s="104"/>
      <c r="BK196" s="104"/>
    </row>
    <row r="197" spans="1:104" x14ac:dyDescent="0.2">
      <c r="A197" s="105"/>
      <c r="B197" s="106"/>
      <c r="C197" s="172" t="s">
        <v>169</v>
      </c>
      <c r="D197" s="173"/>
      <c r="E197" s="109">
        <v>1.8</v>
      </c>
      <c r="F197" s="110"/>
      <c r="G197" s="111"/>
      <c r="H197" s="112"/>
      <c r="I197" s="107"/>
      <c r="K197" s="107"/>
      <c r="M197" s="108" t="s">
        <v>169</v>
      </c>
      <c r="O197" s="94"/>
      <c r="Z197" s="104"/>
      <c r="AA197" s="104"/>
      <c r="AB197" s="104"/>
      <c r="AC197" s="104"/>
      <c r="AD197" s="104"/>
      <c r="AE197" s="104"/>
      <c r="AF197" s="104"/>
      <c r="AG197" s="104"/>
      <c r="AH197" s="104"/>
      <c r="AI197" s="104"/>
      <c r="AJ197" s="104"/>
      <c r="AK197" s="104"/>
      <c r="AL197" s="104"/>
      <c r="AM197" s="104"/>
      <c r="AN197" s="104"/>
      <c r="AO197" s="104"/>
      <c r="AP197" s="104"/>
      <c r="AQ197" s="104"/>
      <c r="AR197" s="104"/>
      <c r="AS197" s="104"/>
      <c r="AT197" s="104"/>
      <c r="AU197" s="104"/>
      <c r="AV197" s="104"/>
      <c r="AW197" s="104"/>
      <c r="AX197" s="104"/>
      <c r="AY197" s="104"/>
      <c r="AZ197" s="104"/>
      <c r="BA197" s="104"/>
      <c r="BB197" s="104"/>
      <c r="BC197" s="104"/>
      <c r="BD197" s="113" t="str">
        <f>C196</f>
        <v>3.NP:</v>
      </c>
      <c r="BE197" s="104"/>
      <c r="BF197" s="104"/>
      <c r="BG197" s="104"/>
      <c r="BH197" s="104"/>
      <c r="BI197" s="104"/>
      <c r="BJ197" s="104"/>
      <c r="BK197" s="104"/>
    </row>
    <row r="198" spans="1:104" x14ac:dyDescent="0.2">
      <c r="A198" s="114" t="s">
        <v>30</v>
      </c>
      <c r="B198" s="115" t="s">
        <v>165</v>
      </c>
      <c r="C198" s="116" t="s">
        <v>166</v>
      </c>
      <c r="D198" s="117"/>
      <c r="E198" s="118"/>
      <c r="F198" s="118"/>
      <c r="G198" s="119">
        <f>SUM(G192:G197)</f>
        <v>0</v>
      </c>
      <c r="H198" s="120"/>
      <c r="I198" s="121">
        <f>SUM(I192:I197)</f>
        <v>1.3320000000007308E-3</v>
      </c>
      <c r="J198" s="122"/>
      <c r="K198" s="121">
        <f>SUM(K192:K197)</f>
        <v>0</v>
      </c>
      <c r="O198" s="94"/>
      <c r="X198" s="123">
        <f>K198</f>
        <v>0</v>
      </c>
      <c r="Y198" s="123">
        <f>I198</f>
        <v>1.3320000000007308E-3</v>
      </c>
      <c r="Z198" s="124">
        <f>G198</f>
        <v>0</v>
      </c>
      <c r="AA198" s="104"/>
      <c r="AB198" s="104"/>
      <c r="AC198" s="104"/>
      <c r="AD198" s="104"/>
      <c r="AE198" s="104"/>
      <c r="AF198" s="104"/>
      <c r="AG198" s="104"/>
      <c r="AH198" s="104"/>
      <c r="AI198" s="104"/>
      <c r="AJ198" s="104"/>
      <c r="AK198" s="104"/>
      <c r="AL198" s="104"/>
      <c r="AM198" s="104"/>
      <c r="AN198" s="104"/>
      <c r="AO198" s="104"/>
      <c r="AP198" s="104"/>
      <c r="AQ198" s="104"/>
      <c r="AR198" s="104"/>
      <c r="AS198" s="104"/>
      <c r="AT198" s="104"/>
      <c r="AU198" s="104"/>
      <c r="AV198" s="104"/>
      <c r="AW198" s="104"/>
      <c r="AX198" s="104"/>
      <c r="AY198" s="104"/>
      <c r="AZ198" s="104"/>
      <c r="BA198" s="125"/>
      <c r="BB198" s="125"/>
      <c r="BC198" s="125"/>
      <c r="BD198" s="125"/>
      <c r="BE198" s="125"/>
      <c r="BF198" s="125"/>
      <c r="BG198" s="104"/>
      <c r="BH198" s="104"/>
      <c r="BI198" s="104"/>
      <c r="BJ198" s="104"/>
      <c r="BK198" s="104"/>
    </row>
    <row r="199" spans="1:104" ht="14.25" customHeight="1" x14ac:dyDescent="0.2">
      <c r="A199" s="86" t="s">
        <v>27</v>
      </c>
      <c r="B199" s="87" t="s">
        <v>170</v>
      </c>
      <c r="C199" s="88" t="s">
        <v>171</v>
      </c>
      <c r="D199" s="89"/>
      <c r="E199" s="90"/>
      <c r="F199" s="90"/>
      <c r="G199" s="91"/>
      <c r="H199" s="92"/>
      <c r="I199" s="93"/>
      <c r="J199" s="92"/>
      <c r="K199" s="93"/>
      <c r="O199" s="94"/>
    </row>
    <row r="200" spans="1:104" x14ac:dyDescent="0.2">
      <c r="A200" s="95">
        <v>37</v>
      </c>
      <c r="B200" s="96" t="s">
        <v>172</v>
      </c>
      <c r="C200" s="97" t="s">
        <v>173</v>
      </c>
      <c r="D200" s="98" t="s">
        <v>29</v>
      </c>
      <c r="E200" s="99">
        <v>40.030799999999999</v>
      </c>
      <c r="F200" s="100"/>
      <c r="G200" s="101">
        <f>E200*F200</f>
        <v>0</v>
      </c>
      <c r="H200" s="102">
        <v>4.5500000000018304E-3</v>
      </c>
      <c r="I200" s="103">
        <f>E200*H200</f>
        <v>0.18214014000007328</v>
      </c>
      <c r="J200" s="102">
        <v>0</v>
      </c>
      <c r="K200" s="103">
        <f>E200*J200</f>
        <v>0</v>
      </c>
      <c r="O200" s="94"/>
      <c r="Z200" s="104"/>
      <c r="AA200" s="104">
        <v>1</v>
      </c>
      <c r="AB200" s="104">
        <v>7</v>
      </c>
      <c r="AC200" s="104">
        <v>7</v>
      </c>
      <c r="AD200" s="104"/>
      <c r="AE200" s="104"/>
      <c r="AF200" s="104"/>
      <c r="AG200" s="104"/>
      <c r="AH200" s="104"/>
      <c r="AI200" s="104"/>
      <c r="AJ200" s="104"/>
      <c r="AK200" s="104"/>
      <c r="AL200" s="104"/>
      <c r="AM200" s="104"/>
      <c r="AN200" s="104"/>
      <c r="AO200" s="104"/>
      <c r="AP200" s="104"/>
      <c r="AQ200" s="104"/>
      <c r="AR200" s="104"/>
      <c r="AS200" s="104"/>
      <c r="AT200" s="104"/>
      <c r="AU200" s="104"/>
      <c r="AV200" s="104"/>
      <c r="AW200" s="104"/>
      <c r="AX200" s="104"/>
      <c r="AY200" s="104"/>
      <c r="AZ200" s="104"/>
      <c r="BA200" s="104"/>
      <c r="BB200" s="104"/>
      <c r="BC200" s="104"/>
      <c r="BD200" s="104"/>
      <c r="BE200" s="104"/>
      <c r="BF200" s="104"/>
      <c r="BG200" s="104"/>
      <c r="BH200" s="104"/>
      <c r="BI200" s="104"/>
      <c r="BJ200" s="104"/>
      <c r="BK200" s="104"/>
      <c r="CA200" s="104">
        <v>1</v>
      </c>
      <c r="CB200" s="104">
        <v>7</v>
      </c>
      <c r="CZ200" s="61">
        <v>2</v>
      </c>
    </row>
    <row r="201" spans="1:104" x14ac:dyDescent="0.2">
      <c r="A201" s="105"/>
      <c r="B201" s="106"/>
      <c r="C201" s="172" t="s">
        <v>44</v>
      </c>
      <c r="D201" s="173"/>
      <c r="E201" s="109">
        <v>0</v>
      </c>
      <c r="F201" s="110"/>
      <c r="G201" s="111"/>
      <c r="H201" s="112"/>
      <c r="I201" s="107"/>
      <c r="K201" s="107"/>
      <c r="M201" s="108" t="s">
        <v>44</v>
      </c>
      <c r="O201" s="94"/>
      <c r="Z201" s="104"/>
      <c r="AA201" s="104"/>
      <c r="AB201" s="104"/>
      <c r="AC201" s="104"/>
      <c r="AD201" s="104"/>
      <c r="AE201" s="104"/>
      <c r="AF201" s="104"/>
      <c r="AG201" s="104"/>
      <c r="AH201" s="104"/>
      <c r="AI201" s="104"/>
      <c r="AJ201" s="104"/>
      <c r="AK201" s="104"/>
      <c r="AL201" s="104"/>
      <c r="AM201" s="104"/>
      <c r="AN201" s="104"/>
      <c r="AO201" s="104"/>
      <c r="AP201" s="104"/>
      <c r="AQ201" s="104"/>
      <c r="AR201" s="104"/>
      <c r="AS201" s="104"/>
      <c r="AT201" s="104"/>
      <c r="AU201" s="104"/>
      <c r="AV201" s="104"/>
      <c r="AW201" s="104"/>
      <c r="AX201" s="104"/>
      <c r="AY201" s="104"/>
      <c r="AZ201" s="104"/>
      <c r="BA201" s="104"/>
      <c r="BB201" s="104"/>
      <c r="BC201" s="104"/>
      <c r="BD201" s="113" t="str">
        <f>C200</f>
        <v>Montáž obkladů stěn, porovin.,tmel, 20x20,30x15 cm</v>
      </c>
      <c r="BE201" s="104"/>
      <c r="BF201" s="104"/>
      <c r="BG201" s="104"/>
      <c r="BH201" s="104"/>
      <c r="BI201" s="104"/>
      <c r="BJ201" s="104"/>
      <c r="BK201" s="104"/>
    </row>
    <row r="202" spans="1:104" x14ac:dyDescent="0.2">
      <c r="A202" s="105"/>
      <c r="B202" s="106"/>
      <c r="C202" s="172" t="s">
        <v>174</v>
      </c>
      <c r="D202" s="173"/>
      <c r="E202" s="109">
        <v>20.0154</v>
      </c>
      <c r="F202" s="110"/>
      <c r="G202" s="111"/>
      <c r="H202" s="112"/>
      <c r="I202" s="107"/>
      <c r="K202" s="107"/>
      <c r="M202" s="108" t="s">
        <v>174</v>
      </c>
      <c r="O202" s="94"/>
      <c r="Z202" s="104"/>
      <c r="AA202" s="104"/>
      <c r="AB202" s="104"/>
      <c r="AC202" s="104"/>
      <c r="AD202" s="104"/>
      <c r="AE202" s="104"/>
      <c r="AF202" s="104"/>
      <c r="AG202" s="104"/>
      <c r="AH202" s="104"/>
      <c r="AI202" s="104"/>
      <c r="AJ202" s="104"/>
      <c r="AK202" s="104"/>
      <c r="AL202" s="104"/>
      <c r="AM202" s="104"/>
      <c r="AN202" s="104"/>
      <c r="AO202" s="104"/>
      <c r="AP202" s="104"/>
      <c r="AQ202" s="104"/>
      <c r="AR202" s="104"/>
      <c r="AS202" s="104"/>
      <c r="AT202" s="104"/>
      <c r="AU202" s="104"/>
      <c r="AV202" s="104"/>
      <c r="AW202" s="104"/>
      <c r="AX202" s="104"/>
      <c r="AY202" s="104"/>
      <c r="AZ202" s="104"/>
      <c r="BA202" s="104"/>
      <c r="BB202" s="104"/>
      <c r="BC202" s="104"/>
      <c r="BD202" s="113" t="str">
        <f>C201</f>
        <v>2.NP:</v>
      </c>
      <c r="BE202" s="104"/>
      <c r="BF202" s="104"/>
      <c r="BG202" s="104"/>
      <c r="BH202" s="104"/>
      <c r="BI202" s="104"/>
      <c r="BJ202" s="104"/>
      <c r="BK202" s="104"/>
    </row>
    <row r="203" spans="1:104" x14ac:dyDescent="0.2">
      <c r="A203" s="105"/>
      <c r="B203" s="106"/>
      <c r="C203" s="172" t="s">
        <v>46</v>
      </c>
      <c r="D203" s="173"/>
      <c r="E203" s="109">
        <v>0</v>
      </c>
      <c r="F203" s="110"/>
      <c r="G203" s="111"/>
      <c r="H203" s="112"/>
      <c r="I203" s="107"/>
      <c r="K203" s="107"/>
      <c r="M203" s="108" t="s">
        <v>46</v>
      </c>
      <c r="O203" s="94"/>
      <c r="Z203" s="104"/>
      <c r="AA203" s="104"/>
      <c r="AB203" s="104"/>
      <c r="AC203" s="104"/>
      <c r="AD203" s="104"/>
      <c r="AE203" s="104"/>
      <c r="AF203" s="104"/>
      <c r="AG203" s="104"/>
      <c r="AH203" s="104"/>
      <c r="AI203" s="104"/>
      <c r="AJ203" s="104"/>
      <c r="AK203" s="104"/>
      <c r="AL203" s="104"/>
      <c r="AM203" s="104"/>
      <c r="AN203" s="104"/>
      <c r="AO203" s="104"/>
      <c r="AP203" s="104"/>
      <c r="AQ203" s="104"/>
      <c r="AR203" s="104"/>
      <c r="AS203" s="104"/>
      <c r="AT203" s="104"/>
      <c r="AU203" s="104"/>
      <c r="AV203" s="104"/>
      <c r="AW203" s="104"/>
      <c r="AX203" s="104"/>
      <c r="AY203" s="104"/>
      <c r="AZ203" s="104"/>
      <c r="BA203" s="104"/>
      <c r="BB203" s="104"/>
      <c r="BC203" s="104"/>
      <c r="BD203" s="113" t="str">
        <f>C202</f>
        <v>2,0*(4,4+4,285+1,67+1,675-2*0,9)-0,39*(2,0-0,86)</v>
      </c>
      <c r="BE203" s="104"/>
      <c r="BF203" s="104"/>
      <c r="BG203" s="104"/>
      <c r="BH203" s="104"/>
      <c r="BI203" s="104"/>
      <c r="BJ203" s="104"/>
      <c r="BK203" s="104"/>
    </row>
    <row r="204" spans="1:104" x14ac:dyDescent="0.2">
      <c r="A204" s="105"/>
      <c r="B204" s="106"/>
      <c r="C204" s="172" t="s">
        <v>174</v>
      </c>
      <c r="D204" s="173"/>
      <c r="E204" s="109">
        <v>20.0154</v>
      </c>
      <c r="F204" s="110"/>
      <c r="G204" s="111"/>
      <c r="H204" s="112"/>
      <c r="I204" s="107"/>
      <c r="K204" s="107"/>
      <c r="M204" s="108" t="s">
        <v>174</v>
      </c>
      <c r="O204" s="94"/>
      <c r="Z204" s="104"/>
      <c r="AA204" s="104"/>
      <c r="AB204" s="104"/>
      <c r="AC204" s="104"/>
      <c r="AD204" s="104"/>
      <c r="AE204" s="104"/>
      <c r="AF204" s="104"/>
      <c r="AG204" s="104"/>
      <c r="AH204" s="104"/>
      <c r="AI204" s="104"/>
      <c r="AJ204" s="104"/>
      <c r="AK204" s="104"/>
      <c r="AL204" s="104"/>
      <c r="AM204" s="104"/>
      <c r="AN204" s="104"/>
      <c r="AO204" s="104"/>
      <c r="AP204" s="104"/>
      <c r="AQ204" s="104"/>
      <c r="AR204" s="104"/>
      <c r="AS204" s="104"/>
      <c r="AT204" s="104"/>
      <c r="AU204" s="104"/>
      <c r="AV204" s="104"/>
      <c r="AW204" s="104"/>
      <c r="AX204" s="104"/>
      <c r="AY204" s="104"/>
      <c r="AZ204" s="104"/>
      <c r="BA204" s="104"/>
      <c r="BB204" s="104"/>
      <c r="BC204" s="104"/>
      <c r="BD204" s="113" t="str">
        <f>C203</f>
        <v>3.NP:</v>
      </c>
      <c r="BE204" s="104"/>
      <c r="BF204" s="104"/>
      <c r="BG204" s="104"/>
      <c r="BH204" s="104"/>
      <c r="BI204" s="104"/>
      <c r="BJ204" s="104"/>
      <c r="BK204" s="104"/>
    </row>
    <row r="205" spans="1:104" x14ac:dyDescent="0.2">
      <c r="A205" s="95">
        <v>38</v>
      </c>
      <c r="B205" s="96" t="s">
        <v>175</v>
      </c>
      <c r="C205" s="97" t="s">
        <v>176</v>
      </c>
      <c r="D205" s="98" t="s">
        <v>52</v>
      </c>
      <c r="E205" s="99">
        <v>36.46</v>
      </c>
      <c r="F205" s="100"/>
      <c r="G205" s="101">
        <f>E205*F205</f>
        <v>0</v>
      </c>
      <c r="H205" s="102">
        <v>0</v>
      </c>
      <c r="I205" s="103">
        <f>E205*H205</f>
        <v>0</v>
      </c>
      <c r="J205" s="102">
        <v>0</v>
      </c>
      <c r="K205" s="103">
        <f>E205*J205</f>
        <v>0</v>
      </c>
      <c r="O205" s="94"/>
      <c r="Z205" s="104"/>
      <c r="AA205" s="104">
        <v>1</v>
      </c>
      <c r="AB205" s="104">
        <v>7</v>
      </c>
      <c r="AC205" s="104">
        <v>7</v>
      </c>
      <c r="AD205" s="104"/>
      <c r="AE205" s="104"/>
      <c r="AF205" s="104"/>
      <c r="AG205" s="104"/>
      <c r="AH205" s="104"/>
      <c r="AI205" s="104"/>
      <c r="AJ205" s="104"/>
      <c r="AK205" s="104"/>
      <c r="AL205" s="104"/>
      <c r="AM205" s="104"/>
      <c r="AN205" s="104"/>
      <c r="AO205" s="104"/>
      <c r="AP205" s="104"/>
      <c r="AQ205" s="104"/>
      <c r="AR205" s="104"/>
      <c r="AS205" s="104"/>
      <c r="AT205" s="104"/>
      <c r="AU205" s="104"/>
      <c r="AV205" s="104"/>
      <c r="AW205" s="104"/>
      <c r="AX205" s="104"/>
      <c r="AY205" s="104"/>
      <c r="AZ205" s="104"/>
      <c r="BA205" s="104"/>
      <c r="BB205" s="104"/>
      <c r="BC205" s="104"/>
      <c r="BD205" s="104"/>
      <c r="BE205" s="104"/>
      <c r="BF205" s="104"/>
      <c r="BG205" s="104"/>
      <c r="BH205" s="104"/>
      <c r="BI205" s="104"/>
      <c r="BJ205" s="104"/>
      <c r="BK205" s="104"/>
      <c r="CA205" s="104">
        <v>1</v>
      </c>
      <c r="CB205" s="104">
        <v>7</v>
      </c>
      <c r="CZ205" s="61">
        <v>2</v>
      </c>
    </row>
    <row r="206" spans="1:104" x14ac:dyDescent="0.2">
      <c r="A206" s="105"/>
      <c r="B206" s="106"/>
      <c r="C206" s="172" t="s">
        <v>44</v>
      </c>
      <c r="D206" s="173"/>
      <c r="E206" s="109">
        <v>0</v>
      </c>
      <c r="F206" s="110"/>
      <c r="G206" s="111"/>
      <c r="H206" s="112"/>
      <c r="I206" s="107"/>
      <c r="K206" s="107"/>
      <c r="M206" s="108" t="s">
        <v>44</v>
      </c>
      <c r="O206" s="94"/>
      <c r="Z206" s="104"/>
      <c r="AA206" s="104"/>
      <c r="AB206" s="104"/>
      <c r="AC206" s="104"/>
      <c r="AD206" s="104"/>
      <c r="AE206" s="104"/>
      <c r="AF206" s="104"/>
      <c r="AG206" s="104"/>
      <c r="AH206" s="104"/>
      <c r="AI206" s="104"/>
      <c r="AJ206" s="104"/>
      <c r="AK206" s="104"/>
      <c r="AL206" s="104"/>
      <c r="AM206" s="104"/>
      <c r="AN206" s="104"/>
      <c r="AO206" s="104"/>
      <c r="AP206" s="104"/>
      <c r="AQ206" s="104"/>
      <c r="AR206" s="104"/>
      <c r="AS206" s="104"/>
      <c r="AT206" s="104"/>
      <c r="AU206" s="104"/>
      <c r="AV206" s="104"/>
      <c r="AW206" s="104"/>
      <c r="AX206" s="104"/>
      <c r="AY206" s="104"/>
      <c r="AZ206" s="104"/>
      <c r="BA206" s="104"/>
      <c r="BB206" s="104"/>
      <c r="BC206" s="104"/>
      <c r="BD206" s="113" t="str">
        <f>C205</f>
        <v>Montáž lišt k obkladům</v>
      </c>
      <c r="BE206" s="104"/>
      <c r="BF206" s="104"/>
      <c r="BG206" s="104"/>
      <c r="BH206" s="104"/>
      <c r="BI206" s="104"/>
      <c r="BJ206" s="104"/>
      <c r="BK206" s="104"/>
    </row>
    <row r="207" spans="1:104" x14ac:dyDescent="0.2">
      <c r="A207" s="105"/>
      <c r="B207" s="106"/>
      <c r="C207" s="172" t="s">
        <v>177</v>
      </c>
      <c r="D207" s="173"/>
      <c r="E207" s="109">
        <v>18.23</v>
      </c>
      <c r="F207" s="110"/>
      <c r="G207" s="111"/>
      <c r="H207" s="112"/>
      <c r="I207" s="107"/>
      <c r="K207" s="107"/>
      <c r="M207" s="108" t="s">
        <v>177</v>
      </c>
      <c r="O207" s="94"/>
      <c r="Z207" s="104"/>
      <c r="AA207" s="104"/>
      <c r="AB207" s="104"/>
      <c r="AC207" s="104"/>
      <c r="AD207" s="104"/>
      <c r="AE207" s="104"/>
      <c r="AF207" s="104"/>
      <c r="AG207" s="104"/>
      <c r="AH207" s="104"/>
      <c r="AI207" s="104"/>
      <c r="AJ207" s="104"/>
      <c r="AK207" s="104"/>
      <c r="AL207" s="104"/>
      <c r="AM207" s="104"/>
      <c r="AN207" s="104"/>
      <c r="AO207" s="104"/>
      <c r="AP207" s="104"/>
      <c r="AQ207" s="104"/>
      <c r="AR207" s="104"/>
      <c r="AS207" s="104"/>
      <c r="AT207" s="104"/>
      <c r="AU207" s="104"/>
      <c r="AV207" s="104"/>
      <c r="AW207" s="104"/>
      <c r="AX207" s="104"/>
      <c r="AY207" s="104"/>
      <c r="AZ207" s="104"/>
      <c r="BA207" s="104"/>
      <c r="BB207" s="104"/>
      <c r="BC207" s="104"/>
      <c r="BD207" s="113" t="str">
        <f>C206</f>
        <v>2.NP:</v>
      </c>
      <c r="BE207" s="104"/>
      <c r="BF207" s="104"/>
      <c r="BG207" s="104"/>
      <c r="BH207" s="104"/>
      <c r="BI207" s="104"/>
      <c r="BJ207" s="104"/>
      <c r="BK207" s="104"/>
    </row>
    <row r="208" spans="1:104" x14ac:dyDescent="0.2">
      <c r="A208" s="105"/>
      <c r="B208" s="106"/>
      <c r="C208" s="172" t="s">
        <v>46</v>
      </c>
      <c r="D208" s="173"/>
      <c r="E208" s="109">
        <v>0</v>
      </c>
      <c r="F208" s="110"/>
      <c r="G208" s="111"/>
      <c r="H208" s="112"/>
      <c r="I208" s="107"/>
      <c r="K208" s="107"/>
      <c r="M208" s="108" t="s">
        <v>46</v>
      </c>
      <c r="O208" s="94"/>
      <c r="Z208" s="104"/>
      <c r="AA208" s="104"/>
      <c r="AB208" s="104"/>
      <c r="AC208" s="104"/>
      <c r="AD208" s="104"/>
      <c r="AE208" s="104"/>
      <c r="AF208" s="104"/>
      <c r="AG208" s="104"/>
      <c r="AH208" s="104"/>
      <c r="AI208" s="104"/>
      <c r="AJ208" s="104"/>
      <c r="AK208" s="104"/>
      <c r="AL208" s="104"/>
      <c r="AM208" s="104"/>
      <c r="AN208" s="104"/>
      <c r="AO208" s="104"/>
      <c r="AP208" s="104"/>
      <c r="AQ208" s="104"/>
      <c r="AR208" s="104"/>
      <c r="AS208" s="104"/>
      <c r="AT208" s="104"/>
      <c r="AU208" s="104"/>
      <c r="AV208" s="104"/>
      <c r="AW208" s="104"/>
      <c r="AX208" s="104"/>
      <c r="AY208" s="104"/>
      <c r="AZ208" s="104"/>
      <c r="BA208" s="104"/>
      <c r="BB208" s="104"/>
      <c r="BC208" s="104"/>
      <c r="BD208" s="113" t="str">
        <f>C207</f>
        <v>1,67+4,4+1,675+4,285-2*0,9+4*2,0</v>
      </c>
      <c r="BE208" s="104"/>
      <c r="BF208" s="104"/>
      <c r="BG208" s="104"/>
      <c r="BH208" s="104"/>
      <c r="BI208" s="104"/>
      <c r="BJ208" s="104"/>
      <c r="BK208" s="104"/>
    </row>
    <row r="209" spans="1:104" x14ac:dyDescent="0.2">
      <c r="A209" s="105"/>
      <c r="B209" s="106"/>
      <c r="C209" s="172" t="s">
        <v>177</v>
      </c>
      <c r="D209" s="173"/>
      <c r="E209" s="109">
        <v>18.23</v>
      </c>
      <c r="F209" s="110"/>
      <c r="G209" s="111"/>
      <c r="H209" s="112"/>
      <c r="I209" s="107"/>
      <c r="K209" s="107"/>
      <c r="M209" s="108" t="s">
        <v>177</v>
      </c>
      <c r="O209" s="94"/>
      <c r="Z209" s="104"/>
      <c r="AA209" s="104"/>
      <c r="AB209" s="104"/>
      <c r="AC209" s="104"/>
      <c r="AD209" s="104"/>
      <c r="AE209" s="104"/>
      <c r="AF209" s="104"/>
      <c r="AG209" s="104"/>
      <c r="AH209" s="104"/>
      <c r="AI209" s="104"/>
      <c r="AJ209" s="104"/>
      <c r="AK209" s="104"/>
      <c r="AL209" s="104"/>
      <c r="AM209" s="104"/>
      <c r="AN209" s="104"/>
      <c r="AO209" s="104"/>
      <c r="AP209" s="104"/>
      <c r="AQ209" s="104"/>
      <c r="AR209" s="104"/>
      <c r="AS209" s="104"/>
      <c r="AT209" s="104"/>
      <c r="AU209" s="104"/>
      <c r="AV209" s="104"/>
      <c r="AW209" s="104"/>
      <c r="AX209" s="104"/>
      <c r="AY209" s="104"/>
      <c r="AZ209" s="104"/>
      <c r="BA209" s="104"/>
      <c r="BB209" s="104"/>
      <c r="BC209" s="104"/>
      <c r="BD209" s="113" t="str">
        <f>C208</f>
        <v>3.NP:</v>
      </c>
      <c r="BE209" s="104"/>
      <c r="BF209" s="104"/>
      <c r="BG209" s="104"/>
      <c r="BH209" s="104"/>
      <c r="BI209" s="104"/>
      <c r="BJ209" s="104"/>
      <c r="BK209" s="104"/>
    </row>
    <row r="210" spans="1:104" x14ac:dyDescent="0.2">
      <c r="A210" s="95">
        <v>39</v>
      </c>
      <c r="B210" s="96" t="s">
        <v>178</v>
      </c>
      <c r="C210" s="97" t="s">
        <v>179</v>
      </c>
      <c r="D210" s="98" t="s">
        <v>94</v>
      </c>
      <c r="E210" s="99">
        <v>15.3132</v>
      </c>
      <c r="F210" s="100"/>
      <c r="G210" s="101">
        <f>E210*F210</f>
        <v>0</v>
      </c>
      <c r="H210" s="102">
        <v>3.00000000000022E-5</v>
      </c>
      <c r="I210" s="103">
        <f>E210*H210</f>
        <v>4.5939600000003371E-4</v>
      </c>
      <c r="J210" s="102"/>
      <c r="K210" s="103">
        <f>E210*J210</f>
        <v>0</v>
      </c>
      <c r="O210" s="94"/>
      <c r="Z210" s="104"/>
      <c r="AA210" s="104">
        <v>3</v>
      </c>
      <c r="AB210" s="104">
        <v>0</v>
      </c>
      <c r="AC210" s="104">
        <v>5534365050</v>
      </c>
      <c r="AD210" s="104"/>
      <c r="AE210" s="104"/>
      <c r="AF210" s="104"/>
      <c r="AG210" s="104"/>
      <c r="AH210" s="104"/>
      <c r="AI210" s="104"/>
      <c r="AJ210" s="104"/>
      <c r="AK210" s="104"/>
      <c r="AL210" s="104"/>
      <c r="AM210" s="104"/>
      <c r="AN210" s="104"/>
      <c r="AO210" s="104"/>
      <c r="AP210" s="104"/>
      <c r="AQ210" s="104"/>
      <c r="AR210" s="104"/>
      <c r="AS210" s="104"/>
      <c r="AT210" s="104"/>
      <c r="AU210" s="104"/>
      <c r="AV210" s="104"/>
      <c r="AW210" s="104"/>
      <c r="AX210" s="104"/>
      <c r="AY210" s="104"/>
      <c r="AZ210" s="104"/>
      <c r="BA210" s="104"/>
      <c r="BB210" s="104"/>
      <c r="BC210" s="104"/>
      <c r="BD210" s="104"/>
      <c r="BE210" s="104"/>
      <c r="BF210" s="104"/>
      <c r="BG210" s="104"/>
      <c r="BH210" s="104"/>
      <c r="BI210" s="104"/>
      <c r="BJ210" s="104"/>
      <c r="BK210" s="104"/>
      <c r="CA210" s="104">
        <v>3</v>
      </c>
      <c r="CB210" s="104">
        <v>0</v>
      </c>
      <c r="CZ210" s="61">
        <v>2</v>
      </c>
    </row>
    <row r="211" spans="1:104" x14ac:dyDescent="0.2">
      <c r="A211" s="105"/>
      <c r="B211" s="106"/>
      <c r="C211" s="172" t="s">
        <v>180</v>
      </c>
      <c r="D211" s="173"/>
      <c r="E211" s="109">
        <v>15.3132</v>
      </c>
      <c r="F211" s="110"/>
      <c r="G211" s="111"/>
      <c r="H211" s="112"/>
      <c r="I211" s="107"/>
      <c r="K211" s="107"/>
      <c r="M211" s="108" t="s">
        <v>180</v>
      </c>
      <c r="O211" s="94"/>
      <c r="Z211" s="104"/>
      <c r="AA211" s="104"/>
      <c r="AB211" s="104"/>
      <c r="AC211" s="104"/>
      <c r="AD211" s="104"/>
      <c r="AE211" s="104"/>
      <c r="AF211" s="104"/>
      <c r="AG211" s="104"/>
      <c r="AH211" s="104"/>
      <c r="AI211" s="104"/>
      <c r="AJ211" s="104"/>
      <c r="AK211" s="104"/>
      <c r="AL211" s="104"/>
      <c r="AM211" s="104"/>
      <c r="AN211" s="104"/>
      <c r="AO211" s="104"/>
      <c r="AP211" s="104"/>
      <c r="AQ211" s="104"/>
      <c r="AR211" s="104"/>
      <c r="AS211" s="104"/>
      <c r="AT211" s="104"/>
      <c r="AU211" s="104"/>
      <c r="AV211" s="104"/>
      <c r="AW211" s="104"/>
      <c r="AX211" s="104"/>
      <c r="AY211" s="104"/>
      <c r="AZ211" s="104"/>
      <c r="BA211" s="104"/>
      <c r="BB211" s="104"/>
      <c r="BC211" s="104"/>
      <c r="BD211" s="113" t="str">
        <f>C210</f>
        <v>Vnitřní kout 90° Schlüter</v>
      </c>
      <c r="BE211" s="104"/>
      <c r="BF211" s="104"/>
      <c r="BG211" s="104"/>
      <c r="BH211" s="104"/>
      <c r="BI211" s="104"/>
      <c r="BJ211" s="104"/>
      <c r="BK211" s="104"/>
    </row>
    <row r="212" spans="1:104" x14ac:dyDescent="0.2">
      <c r="A212" s="95">
        <v>40</v>
      </c>
      <c r="B212" s="96" t="s">
        <v>181</v>
      </c>
      <c r="C212" s="97" t="s">
        <v>182</v>
      </c>
      <c r="D212" s="98" t="s">
        <v>29</v>
      </c>
      <c r="E212" s="99">
        <v>40.831400000000002</v>
      </c>
      <c r="F212" s="100"/>
      <c r="G212" s="101">
        <f>E212*F212</f>
        <v>0</v>
      </c>
      <c r="H212" s="102">
        <v>1.2200000000007099E-2</v>
      </c>
      <c r="I212" s="103">
        <f>E212*H212</f>
        <v>0.4981430800002899</v>
      </c>
      <c r="J212" s="102"/>
      <c r="K212" s="103">
        <f>E212*J212</f>
        <v>0</v>
      </c>
      <c r="O212" s="94"/>
      <c r="Z212" s="104"/>
      <c r="AA212" s="104">
        <v>3</v>
      </c>
      <c r="AB212" s="104">
        <v>7</v>
      </c>
      <c r="AC212" s="104">
        <v>597813600</v>
      </c>
      <c r="AD212" s="104"/>
      <c r="AE212" s="104"/>
      <c r="AF212" s="104"/>
      <c r="AG212" s="104"/>
      <c r="AH212" s="104"/>
      <c r="AI212" s="104"/>
      <c r="AJ212" s="104"/>
      <c r="AK212" s="104"/>
      <c r="AL212" s="104"/>
      <c r="AM212" s="104"/>
      <c r="AN212" s="104"/>
      <c r="AO212" s="104"/>
      <c r="AP212" s="104"/>
      <c r="AQ212" s="104"/>
      <c r="AR212" s="104"/>
      <c r="AS212" s="104"/>
      <c r="AT212" s="104"/>
      <c r="AU212" s="104"/>
      <c r="AV212" s="104"/>
      <c r="AW212" s="104"/>
      <c r="AX212" s="104"/>
      <c r="AY212" s="104"/>
      <c r="AZ212" s="104"/>
      <c r="BA212" s="104"/>
      <c r="BB212" s="104"/>
      <c r="BC212" s="104"/>
      <c r="BD212" s="104"/>
      <c r="BE212" s="104"/>
      <c r="BF212" s="104"/>
      <c r="BG212" s="104"/>
      <c r="BH212" s="104"/>
      <c r="BI212" s="104"/>
      <c r="BJ212" s="104"/>
      <c r="BK212" s="104"/>
      <c r="CA212" s="104">
        <v>3</v>
      </c>
      <c r="CB212" s="104">
        <v>7</v>
      </c>
      <c r="CZ212" s="61">
        <v>2</v>
      </c>
    </row>
    <row r="213" spans="1:104" x14ac:dyDescent="0.2">
      <c r="A213" s="105"/>
      <c r="B213" s="106"/>
      <c r="C213" s="172" t="s">
        <v>183</v>
      </c>
      <c r="D213" s="173"/>
      <c r="E213" s="109">
        <v>40.831400000000002</v>
      </c>
      <c r="F213" s="110"/>
      <c r="G213" s="111"/>
      <c r="H213" s="112"/>
      <c r="I213" s="107"/>
      <c r="K213" s="107"/>
      <c r="M213" s="108" t="s">
        <v>183</v>
      </c>
      <c r="O213" s="94"/>
      <c r="Z213" s="104"/>
      <c r="AA213" s="104"/>
      <c r="AB213" s="104"/>
      <c r="AC213" s="104"/>
      <c r="AD213" s="104"/>
      <c r="AE213" s="104"/>
      <c r="AF213" s="104"/>
      <c r="AG213" s="104"/>
      <c r="AH213" s="104"/>
      <c r="AI213" s="104"/>
      <c r="AJ213" s="104"/>
      <c r="AK213" s="104"/>
      <c r="AL213" s="104"/>
      <c r="AM213" s="104"/>
      <c r="AN213" s="104"/>
      <c r="AO213" s="104"/>
      <c r="AP213" s="104"/>
      <c r="AQ213" s="104"/>
      <c r="AR213" s="104"/>
      <c r="AS213" s="104"/>
      <c r="AT213" s="104"/>
      <c r="AU213" s="104"/>
      <c r="AV213" s="104"/>
      <c r="AW213" s="104"/>
      <c r="AX213" s="104"/>
      <c r="AY213" s="104"/>
      <c r="AZ213" s="104"/>
      <c r="BA213" s="104"/>
      <c r="BB213" s="104"/>
      <c r="BC213" s="104"/>
      <c r="BD213" s="113" t="str">
        <f>C212</f>
        <v>Obkládačka 20x20 bílá mat</v>
      </c>
      <c r="BE213" s="104"/>
      <c r="BF213" s="104"/>
      <c r="BG213" s="104"/>
      <c r="BH213" s="104"/>
      <c r="BI213" s="104"/>
      <c r="BJ213" s="104"/>
      <c r="BK213" s="104"/>
    </row>
    <row r="214" spans="1:104" x14ac:dyDescent="0.2">
      <c r="A214" s="95">
        <v>41</v>
      </c>
      <c r="B214" s="96" t="s">
        <v>184</v>
      </c>
      <c r="C214" s="97" t="s">
        <v>185</v>
      </c>
      <c r="D214" s="98" t="s">
        <v>131</v>
      </c>
      <c r="E214" s="99">
        <v>0.68074261600036301</v>
      </c>
      <c r="F214" s="100"/>
      <c r="G214" s="101">
        <f>E214*F214</f>
        <v>0</v>
      </c>
      <c r="H214" s="102">
        <v>0</v>
      </c>
      <c r="I214" s="103">
        <f>E214*H214</f>
        <v>0</v>
      </c>
      <c r="J214" s="102"/>
      <c r="K214" s="103">
        <f>E214*J214</f>
        <v>0</v>
      </c>
      <c r="O214" s="94"/>
      <c r="Z214" s="104"/>
      <c r="AA214" s="104">
        <v>7</v>
      </c>
      <c r="AB214" s="104">
        <v>1001</v>
      </c>
      <c r="AC214" s="104">
        <v>5</v>
      </c>
      <c r="AD214" s="104"/>
      <c r="AE214" s="104"/>
      <c r="AF214" s="104"/>
      <c r="AG214" s="104"/>
      <c r="AH214" s="104"/>
      <c r="AI214" s="104"/>
      <c r="AJ214" s="104"/>
      <c r="AK214" s="104"/>
      <c r="AL214" s="104"/>
      <c r="AM214" s="104"/>
      <c r="AN214" s="104"/>
      <c r="AO214" s="104"/>
      <c r="AP214" s="104"/>
      <c r="AQ214" s="104"/>
      <c r="AR214" s="104"/>
      <c r="AS214" s="104"/>
      <c r="AT214" s="104"/>
      <c r="AU214" s="104"/>
      <c r="AV214" s="104"/>
      <c r="AW214" s="104"/>
      <c r="AX214" s="104"/>
      <c r="AY214" s="104"/>
      <c r="AZ214" s="104"/>
      <c r="BA214" s="104"/>
      <c r="BB214" s="104"/>
      <c r="BC214" s="104"/>
      <c r="BD214" s="104"/>
      <c r="BE214" s="104"/>
      <c r="BF214" s="104"/>
      <c r="BG214" s="104"/>
      <c r="BH214" s="104"/>
      <c r="BI214" s="104"/>
      <c r="BJ214" s="104"/>
      <c r="BK214" s="104"/>
      <c r="CA214" s="104">
        <v>7</v>
      </c>
      <c r="CB214" s="104">
        <v>1001</v>
      </c>
      <c r="CZ214" s="61">
        <v>2</v>
      </c>
    </row>
    <row r="215" spans="1:104" x14ac:dyDescent="0.2">
      <c r="A215" s="114" t="s">
        <v>30</v>
      </c>
      <c r="B215" s="115" t="s">
        <v>170</v>
      </c>
      <c r="C215" s="116" t="s">
        <v>171</v>
      </c>
      <c r="D215" s="117"/>
      <c r="E215" s="118"/>
      <c r="F215" s="118"/>
      <c r="G215" s="119">
        <f>SUM(G199:G214)</f>
        <v>0</v>
      </c>
      <c r="H215" s="120"/>
      <c r="I215" s="121">
        <f>SUM(I199:I214)</f>
        <v>0.68074261600036323</v>
      </c>
      <c r="J215" s="122"/>
      <c r="K215" s="121">
        <f>SUM(K199:K214)</f>
        <v>0</v>
      </c>
      <c r="O215" s="94"/>
      <c r="X215" s="123">
        <f>K215</f>
        <v>0</v>
      </c>
      <c r="Y215" s="123">
        <f>I215</f>
        <v>0.68074261600036323</v>
      </c>
      <c r="Z215" s="124">
        <f>G215</f>
        <v>0</v>
      </c>
      <c r="AA215" s="104"/>
      <c r="AB215" s="104"/>
      <c r="AC215" s="104"/>
      <c r="AD215" s="104"/>
      <c r="AE215" s="104"/>
      <c r="AF215" s="104"/>
      <c r="AG215" s="104"/>
      <c r="AH215" s="104"/>
      <c r="AI215" s="104"/>
      <c r="AJ215" s="104"/>
      <c r="AK215" s="104"/>
      <c r="AL215" s="104"/>
      <c r="AM215" s="104"/>
      <c r="AN215" s="104"/>
      <c r="AO215" s="104"/>
      <c r="AP215" s="104"/>
      <c r="AQ215" s="104"/>
      <c r="AR215" s="104"/>
      <c r="AS215" s="104"/>
      <c r="AT215" s="104"/>
      <c r="AU215" s="104"/>
      <c r="AV215" s="104"/>
      <c r="AW215" s="104"/>
      <c r="AX215" s="104"/>
      <c r="AY215" s="104"/>
      <c r="AZ215" s="104"/>
      <c r="BA215" s="125"/>
      <c r="BB215" s="125"/>
      <c r="BC215" s="125"/>
      <c r="BD215" s="125"/>
      <c r="BE215" s="125"/>
      <c r="BF215" s="125"/>
      <c r="BG215" s="104"/>
      <c r="BH215" s="104"/>
      <c r="BI215" s="104"/>
      <c r="BJ215" s="104"/>
      <c r="BK215" s="104"/>
    </row>
    <row r="216" spans="1:104" ht="14.25" customHeight="1" x14ac:dyDescent="0.2">
      <c r="A216" s="86" t="s">
        <v>27</v>
      </c>
      <c r="B216" s="87" t="s">
        <v>186</v>
      </c>
      <c r="C216" s="88" t="s">
        <v>187</v>
      </c>
      <c r="D216" s="89"/>
      <c r="E216" s="90"/>
      <c r="F216" s="90"/>
      <c r="G216" s="91"/>
      <c r="H216" s="92"/>
      <c r="I216" s="93"/>
      <c r="J216" s="92"/>
      <c r="K216" s="93"/>
      <c r="O216" s="94"/>
    </row>
    <row r="217" spans="1:104" x14ac:dyDescent="0.2">
      <c r="A217" s="95">
        <v>42</v>
      </c>
      <c r="B217" s="96" t="s">
        <v>188</v>
      </c>
      <c r="C217" s="97" t="s">
        <v>189</v>
      </c>
      <c r="D217" s="98" t="s">
        <v>29</v>
      </c>
      <c r="E217" s="99">
        <v>4.8</v>
      </c>
      <c r="F217" s="100"/>
      <c r="G217" s="101">
        <f>E217*F217</f>
        <v>0</v>
      </c>
      <c r="H217" s="102">
        <v>3.7999999999982498E-4</v>
      </c>
      <c r="I217" s="103">
        <f>E217*H217</f>
        <v>1.8239999999991598E-3</v>
      </c>
      <c r="J217" s="102">
        <v>0</v>
      </c>
      <c r="K217" s="103">
        <f>E217*J217</f>
        <v>0</v>
      </c>
      <c r="O217" s="94"/>
      <c r="Z217" s="104"/>
      <c r="AA217" s="104">
        <v>1</v>
      </c>
      <c r="AB217" s="104">
        <v>7</v>
      </c>
      <c r="AC217" s="104">
        <v>7</v>
      </c>
      <c r="AD217" s="104"/>
      <c r="AE217" s="104"/>
      <c r="AF217" s="104"/>
      <c r="AG217" s="104"/>
      <c r="AH217" s="104"/>
      <c r="AI217" s="104"/>
      <c r="AJ217" s="104"/>
      <c r="AK217" s="104"/>
      <c r="AL217" s="104"/>
      <c r="AM217" s="104"/>
      <c r="AN217" s="104"/>
      <c r="AO217" s="104"/>
      <c r="AP217" s="104"/>
      <c r="AQ217" s="104"/>
      <c r="AR217" s="104"/>
      <c r="AS217" s="104"/>
      <c r="AT217" s="104"/>
      <c r="AU217" s="104"/>
      <c r="AV217" s="104"/>
      <c r="AW217" s="104"/>
      <c r="AX217" s="104"/>
      <c r="AY217" s="104"/>
      <c r="AZ217" s="104"/>
      <c r="BA217" s="104"/>
      <c r="BB217" s="104"/>
      <c r="BC217" s="104"/>
      <c r="BD217" s="104"/>
      <c r="BE217" s="104"/>
      <c r="BF217" s="104"/>
      <c r="BG217" s="104"/>
      <c r="BH217" s="104"/>
      <c r="BI217" s="104"/>
      <c r="BJ217" s="104"/>
      <c r="BK217" s="104"/>
      <c r="CA217" s="104">
        <v>1</v>
      </c>
      <c r="CB217" s="104">
        <v>7</v>
      </c>
      <c r="CZ217" s="61">
        <v>2</v>
      </c>
    </row>
    <row r="218" spans="1:104" x14ac:dyDescent="0.2">
      <c r="A218" s="95">
        <v>43</v>
      </c>
      <c r="B218" s="96" t="s">
        <v>190</v>
      </c>
      <c r="C218" s="97" t="s">
        <v>191</v>
      </c>
      <c r="D218" s="98" t="s">
        <v>29</v>
      </c>
      <c r="E218" s="99">
        <v>4.8</v>
      </c>
      <c r="F218" s="100"/>
      <c r="G218" s="101">
        <f>E218*F218</f>
        <v>0</v>
      </c>
      <c r="H218" s="102">
        <v>3.0999999999980999E-4</v>
      </c>
      <c r="I218" s="103">
        <f>E218*H218</f>
        <v>1.4879999999990879E-3</v>
      </c>
      <c r="J218" s="102">
        <v>0</v>
      </c>
      <c r="K218" s="103">
        <f>E218*J218</f>
        <v>0</v>
      </c>
      <c r="O218" s="94"/>
      <c r="Z218" s="104"/>
      <c r="AA218" s="104">
        <v>1</v>
      </c>
      <c r="AB218" s="104">
        <v>7</v>
      </c>
      <c r="AC218" s="104">
        <v>7</v>
      </c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104"/>
      <c r="AS218" s="104"/>
      <c r="AT218" s="104"/>
      <c r="AU218" s="104"/>
      <c r="AV218" s="104"/>
      <c r="AW218" s="104"/>
      <c r="AX218" s="104"/>
      <c r="AY218" s="104"/>
      <c r="AZ218" s="104"/>
      <c r="BA218" s="104"/>
      <c r="BB218" s="104"/>
      <c r="BC218" s="104"/>
      <c r="BD218" s="104"/>
      <c r="BE218" s="104"/>
      <c r="BF218" s="104"/>
      <c r="BG218" s="104"/>
      <c r="BH218" s="104"/>
      <c r="BI218" s="104"/>
      <c r="BJ218" s="104"/>
      <c r="BK218" s="104"/>
      <c r="CA218" s="104">
        <v>1</v>
      </c>
      <c r="CB218" s="104">
        <v>7</v>
      </c>
      <c r="CZ218" s="61">
        <v>2</v>
      </c>
    </row>
    <row r="219" spans="1:104" x14ac:dyDescent="0.2">
      <c r="A219" s="105"/>
      <c r="B219" s="106"/>
      <c r="C219" s="172" t="s">
        <v>44</v>
      </c>
      <c r="D219" s="173"/>
      <c r="E219" s="109">
        <v>0</v>
      </c>
      <c r="F219" s="110"/>
      <c r="G219" s="111"/>
      <c r="H219" s="112"/>
      <c r="I219" s="107"/>
      <c r="K219" s="107"/>
      <c r="M219" s="108" t="s">
        <v>44</v>
      </c>
      <c r="O219" s="94"/>
      <c r="Z219" s="104"/>
      <c r="AA219" s="104"/>
      <c r="AB219" s="104"/>
      <c r="AC219" s="104"/>
      <c r="AD219" s="104"/>
      <c r="AE219" s="104"/>
      <c r="AF219" s="104"/>
      <c r="AG219" s="104"/>
      <c r="AH219" s="104"/>
      <c r="AI219" s="104"/>
      <c r="AJ219" s="104"/>
      <c r="AK219" s="104"/>
      <c r="AL219" s="104"/>
      <c r="AM219" s="104"/>
      <c r="AN219" s="104"/>
      <c r="AO219" s="104"/>
      <c r="AP219" s="104"/>
      <c r="AQ219" s="104"/>
      <c r="AR219" s="104"/>
      <c r="AS219" s="104"/>
      <c r="AT219" s="104"/>
      <c r="AU219" s="104"/>
      <c r="AV219" s="104"/>
      <c r="AW219" s="104"/>
      <c r="AX219" s="104"/>
      <c r="AY219" s="104"/>
      <c r="AZ219" s="104"/>
      <c r="BA219" s="104"/>
      <c r="BB219" s="104"/>
      <c r="BC219" s="104"/>
      <c r="BD219" s="113" t="str">
        <f>C218</f>
        <v>Odstranění nátěrů z kovových konstrukcí opálením</v>
      </c>
      <c r="BE219" s="104"/>
      <c r="BF219" s="104"/>
      <c r="BG219" s="104"/>
      <c r="BH219" s="104"/>
      <c r="BI219" s="104"/>
      <c r="BJ219" s="104"/>
      <c r="BK219" s="104"/>
    </row>
    <row r="220" spans="1:104" x14ac:dyDescent="0.2">
      <c r="A220" s="105"/>
      <c r="B220" s="106"/>
      <c r="C220" s="172" t="s">
        <v>192</v>
      </c>
      <c r="D220" s="173"/>
      <c r="E220" s="109">
        <v>2.4</v>
      </c>
      <c r="F220" s="110"/>
      <c r="G220" s="111"/>
      <c r="H220" s="112"/>
      <c r="I220" s="107"/>
      <c r="K220" s="107"/>
      <c r="M220" s="108" t="s">
        <v>192</v>
      </c>
      <c r="O220" s="94"/>
      <c r="Z220" s="104"/>
      <c r="AA220" s="104"/>
      <c r="AB220" s="104"/>
      <c r="AC220" s="104"/>
      <c r="AD220" s="104"/>
      <c r="AE220" s="104"/>
      <c r="AF220" s="104"/>
      <c r="AG220" s="104"/>
      <c r="AH220" s="104"/>
      <c r="AI220" s="104"/>
      <c r="AJ220" s="104"/>
      <c r="AK220" s="104"/>
      <c r="AL220" s="104"/>
      <c r="AM220" s="104"/>
      <c r="AN220" s="104"/>
      <c r="AO220" s="104"/>
      <c r="AP220" s="104"/>
      <c r="AQ220" s="104"/>
      <c r="AR220" s="104"/>
      <c r="AS220" s="104"/>
      <c r="AT220" s="104"/>
      <c r="AU220" s="104"/>
      <c r="AV220" s="104"/>
      <c r="AW220" s="104"/>
      <c r="AX220" s="104"/>
      <c r="AY220" s="104"/>
      <c r="AZ220" s="104"/>
      <c r="BA220" s="104"/>
      <c r="BB220" s="104"/>
      <c r="BC220" s="104"/>
      <c r="BD220" s="113" t="str">
        <f>C219</f>
        <v>2.NP:</v>
      </c>
      <c r="BE220" s="104"/>
      <c r="BF220" s="104"/>
      <c r="BG220" s="104"/>
      <c r="BH220" s="104"/>
      <c r="BI220" s="104"/>
      <c r="BJ220" s="104"/>
      <c r="BK220" s="104"/>
    </row>
    <row r="221" spans="1:104" x14ac:dyDescent="0.2">
      <c r="A221" s="105"/>
      <c r="B221" s="106"/>
      <c r="C221" s="172" t="s">
        <v>46</v>
      </c>
      <c r="D221" s="173"/>
      <c r="E221" s="109">
        <v>0</v>
      </c>
      <c r="F221" s="110"/>
      <c r="G221" s="111"/>
      <c r="H221" s="112"/>
      <c r="I221" s="107"/>
      <c r="K221" s="107"/>
      <c r="M221" s="108" t="s">
        <v>46</v>
      </c>
      <c r="O221" s="94"/>
      <c r="Z221" s="104"/>
      <c r="AA221" s="104"/>
      <c r="AB221" s="104"/>
      <c r="AC221" s="104"/>
      <c r="AD221" s="104"/>
      <c r="AE221" s="104"/>
      <c r="AF221" s="104"/>
      <c r="AG221" s="104"/>
      <c r="AH221" s="104"/>
      <c r="AI221" s="104"/>
      <c r="AJ221" s="104"/>
      <c r="AK221" s="104"/>
      <c r="AL221" s="104"/>
      <c r="AM221" s="104"/>
      <c r="AN221" s="104"/>
      <c r="AO221" s="104"/>
      <c r="AP221" s="104"/>
      <c r="AQ221" s="104"/>
      <c r="AR221" s="104"/>
      <c r="AS221" s="104"/>
      <c r="AT221" s="104"/>
      <c r="AU221" s="104"/>
      <c r="AV221" s="104"/>
      <c r="AW221" s="104"/>
      <c r="AX221" s="104"/>
      <c r="AY221" s="104"/>
      <c r="AZ221" s="104"/>
      <c r="BA221" s="104"/>
      <c r="BB221" s="104"/>
      <c r="BC221" s="104"/>
      <c r="BD221" s="113" t="str">
        <f>C220</f>
        <v>2*(0,15+2*0,03+2*0,015)*(2*2,0+1,0)</v>
      </c>
      <c r="BE221" s="104"/>
      <c r="BF221" s="104"/>
      <c r="BG221" s="104"/>
      <c r="BH221" s="104"/>
      <c r="BI221" s="104"/>
      <c r="BJ221" s="104"/>
      <c r="BK221" s="104"/>
    </row>
    <row r="222" spans="1:104" x14ac:dyDescent="0.2">
      <c r="A222" s="105"/>
      <c r="B222" s="106"/>
      <c r="C222" s="172" t="s">
        <v>192</v>
      </c>
      <c r="D222" s="173"/>
      <c r="E222" s="109">
        <v>2.4</v>
      </c>
      <c r="F222" s="110"/>
      <c r="G222" s="111"/>
      <c r="H222" s="112"/>
      <c r="I222" s="107"/>
      <c r="K222" s="107"/>
      <c r="M222" s="108" t="s">
        <v>192</v>
      </c>
      <c r="O222" s="94"/>
      <c r="Z222" s="104"/>
      <c r="AA222" s="104"/>
      <c r="AB222" s="104"/>
      <c r="AC222" s="104"/>
      <c r="AD222" s="104"/>
      <c r="AE222" s="104"/>
      <c r="AF222" s="104"/>
      <c r="AG222" s="104"/>
      <c r="AH222" s="104"/>
      <c r="AI222" s="104"/>
      <c r="AJ222" s="104"/>
      <c r="AK222" s="104"/>
      <c r="AL222" s="104"/>
      <c r="AM222" s="104"/>
      <c r="AN222" s="104"/>
      <c r="AO222" s="104"/>
      <c r="AP222" s="104"/>
      <c r="AQ222" s="104"/>
      <c r="AR222" s="104"/>
      <c r="AS222" s="104"/>
      <c r="AT222" s="104"/>
      <c r="AU222" s="104"/>
      <c r="AV222" s="104"/>
      <c r="AW222" s="104"/>
      <c r="AX222" s="104"/>
      <c r="AY222" s="104"/>
      <c r="AZ222" s="104"/>
      <c r="BA222" s="104"/>
      <c r="BB222" s="104"/>
      <c r="BC222" s="104"/>
      <c r="BD222" s="113" t="str">
        <f>C221</f>
        <v>3.NP:</v>
      </c>
      <c r="BE222" s="104"/>
      <c r="BF222" s="104"/>
      <c r="BG222" s="104"/>
      <c r="BH222" s="104"/>
      <c r="BI222" s="104"/>
      <c r="BJ222" s="104"/>
      <c r="BK222" s="104"/>
    </row>
    <row r="223" spans="1:104" x14ac:dyDescent="0.2">
      <c r="A223" s="95">
        <v>44</v>
      </c>
      <c r="B223" s="96" t="s">
        <v>193</v>
      </c>
      <c r="C223" s="97" t="s">
        <v>194</v>
      </c>
      <c r="D223" s="98" t="s">
        <v>29</v>
      </c>
      <c r="E223" s="99">
        <v>44.322699999999998</v>
      </c>
      <c r="F223" s="100"/>
      <c r="G223" s="101">
        <f>E223*F223</f>
        <v>0</v>
      </c>
      <c r="H223" s="102">
        <v>4.99999999999945E-5</v>
      </c>
      <c r="I223" s="103">
        <f>E223*H223</f>
        <v>2.216134999999756E-3</v>
      </c>
      <c r="J223" s="102">
        <v>0</v>
      </c>
      <c r="K223" s="103">
        <f>E223*J223</f>
        <v>0</v>
      </c>
      <c r="O223" s="94"/>
      <c r="Z223" s="104"/>
      <c r="AA223" s="104">
        <v>1</v>
      </c>
      <c r="AB223" s="104">
        <v>7</v>
      </c>
      <c r="AC223" s="104">
        <v>7</v>
      </c>
      <c r="AD223" s="104"/>
      <c r="AE223" s="104"/>
      <c r="AF223" s="104"/>
      <c r="AG223" s="104"/>
      <c r="AH223" s="104"/>
      <c r="AI223" s="104"/>
      <c r="AJ223" s="104"/>
      <c r="AK223" s="104"/>
      <c r="AL223" s="104"/>
      <c r="AM223" s="104"/>
      <c r="AN223" s="104"/>
      <c r="AO223" s="104"/>
      <c r="AP223" s="104"/>
      <c r="AQ223" s="104"/>
      <c r="AR223" s="104"/>
      <c r="AS223" s="104"/>
      <c r="AT223" s="104"/>
      <c r="AU223" s="104"/>
      <c r="AV223" s="104"/>
      <c r="AW223" s="104"/>
      <c r="AX223" s="104"/>
      <c r="AY223" s="104"/>
      <c r="AZ223" s="104"/>
      <c r="BA223" s="104"/>
      <c r="BB223" s="104"/>
      <c r="BC223" s="104"/>
      <c r="BD223" s="104"/>
      <c r="BE223" s="104"/>
      <c r="BF223" s="104"/>
      <c r="BG223" s="104"/>
      <c r="BH223" s="104"/>
      <c r="BI223" s="104"/>
      <c r="BJ223" s="104"/>
      <c r="BK223" s="104"/>
      <c r="CA223" s="104">
        <v>1</v>
      </c>
      <c r="CB223" s="104">
        <v>7</v>
      </c>
      <c r="CZ223" s="61">
        <v>2</v>
      </c>
    </row>
    <row r="224" spans="1:104" x14ac:dyDescent="0.2">
      <c r="A224" s="105"/>
      <c r="B224" s="106"/>
      <c r="C224" s="172" t="s">
        <v>44</v>
      </c>
      <c r="D224" s="173"/>
      <c r="E224" s="109">
        <v>0</v>
      </c>
      <c r="F224" s="110"/>
      <c r="G224" s="111"/>
      <c r="H224" s="112"/>
      <c r="I224" s="107"/>
      <c r="K224" s="107"/>
      <c r="M224" s="108" t="s">
        <v>44</v>
      </c>
      <c r="O224" s="94"/>
      <c r="Z224" s="104"/>
      <c r="AA224" s="104"/>
      <c r="AB224" s="104"/>
      <c r="AC224" s="104"/>
      <c r="AD224" s="104"/>
      <c r="AE224" s="104"/>
      <c r="AF224" s="104"/>
      <c r="AG224" s="104"/>
      <c r="AH224" s="104"/>
      <c r="AI224" s="104"/>
      <c r="AJ224" s="104"/>
      <c r="AK224" s="104"/>
      <c r="AL224" s="104"/>
      <c r="AM224" s="104"/>
      <c r="AN224" s="104"/>
      <c r="AO224" s="104"/>
      <c r="AP224" s="104"/>
      <c r="AQ224" s="104"/>
      <c r="AR224" s="104"/>
      <c r="AS224" s="104"/>
      <c r="AT224" s="104"/>
      <c r="AU224" s="104"/>
      <c r="AV224" s="104"/>
      <c r="AW224" s="104"/>
      <c r="AX224" s="104"/>
      <c r="AY224" s="104"/>
      <c r="AZ224" s="104"/>
      <c r="BA224" s="104"/>
      <c r="BB224" s="104"/>
      <c r="BC224" s="104"/>
      <c r="BD224" s="113" t="str">
        <f t="shared" ref="BD224:BD229" si="3">C223</f>
        <v>Odmaštění saponáty</v>
      </c>
      <c r="BE224" s="104"/>
      <c r="BF224" s="104"/>
      <c r="BG224" s="104"/>
      <c r="BH224" s="104"/>
      <c r="BI224" s="104"/>
      <c r="BJ224" s="104"/>
      <c r="BK224" s="104"/>
    </row>
    <row r="225" spans="1:104" x14ac:dyDescent="0.2">
      <c r="A225" s="105"/>
      <c r="B225" s="106"/>
      <c r="C225" s="172" t="s">
        <v>71</v>
      </c>
      <c r="D225" s="173"/>
      <c r="E225" s="109">
        <v>5.4859</v>
      </c>
      <c r="F225" s="110"/>
      <c r="G225" s="111"/>
      <c r="H225" s="112"/>
      <c r="I225" s="107"/>
      <c r="K225" s="107"/>
      <c r="M225" s="108" t="s">
        <v>71</v>
      </c>
      <c r="O225" s="94"/>
      <c r="Z225" s="104"/>
      <c r="AA225" s="104"/>
      <c r="AB225" s="104"/>
      <c r="AC225" s="104"/>
      <c r="AD225" s="104"/>
      <c r="AE225" s="104"/>
      <c r="AF225" s="104"/>
      <c r="AG225" s="104"/>
      <c r="AH225" s="104"/>
      <c r="AI225" s="104"/>
      <c r="AJ225" s="104"/>
      <c r="AK225" s="104"/>
      <c r="AL225" s="104"/>
      <c r="AM225" s="104"/>
      <c r="AN225" s="104"/>
      <c r="AO225" s="104"/>
      <c r="AP225" s="104"/>
      <c r="AQ225" s="104"/>
      <c r="AR225" s="104"/>
      <c r="AS225" s="104"/>
      <c r="AT225" s="104"/>
      <c r="AU225" s="104"/>
      <c r="AV225" s="104"/>
      <c r="AW225" s="104"/>
      <c r="AX225" s="104"/>
      <c r="AY225" s="104"/>
      <c r="AZ225" s="104"/>
      <c r="BA225" s="104"/>
      <c r="BB225" s="104"/>
      <c r="BC225" s="104"/>
      <c r="BD225" s="113" t="str">
        <f t="shared" si="3"/>
        <v>2.NP:</v>
      </c>
      <c r="BE225" s="104"/>
      <c r="BF225" s="104"/>
      <c r="BG225" s="104"/>
      <c r="BH225" s="104"/>
      <c r="BI225" s="104"/>
      <c r="BJ225" s="104"/>
      <c r="BK225" s="104"/>
    </row>
    <row r="226" spans="1:104" x14ac:dyDescent="0.2">
      <c r="A226" s="105"/>
      <c r="B226" s="106"/>
      <c r="C226" s="172" t="s">
        <v>72</v>
      </c>
      <c r="D226" s="173"/>
      <c r="E226" s="109">
        <v>16.6754</v>
      </c>
      <c r="F226" s="110"/>
      <c r="G226" s="111"/>
      <c r="H226" s="112"/>
      <c r="I226" s="107"/>
      <c r="K226" s="107"/>
      <c r="M226" s="108" t="s">
        <v>72</v>
      </c>
      <c r="O226" s="94"/>
      <c r="Z226" s="104"/>
      <c r="AA226" s="104"/>
      <c r="AB226" s="104"/>
      <c r="AC226" s="104"/>
      <c r="AD226" s="104"/>
      <c r="AE226" s="104"/>
      <c r="AF226" s="104"/>
      <c r="AG226" s="104"/>
      <c r="AH226" s="104"/>
      <c r="AI226" s="104"/>
      <c r="AJ226" s="104"/>
      <c r="AK226" s="104"/>
      <c r="AL226" s="104"/>
      <c r="AM226" s="104"/>
      <c r="AN226" s="104"/>
      <c r="AO226" s="104"/>
      <c r="AP226" s="104"/>
      <c r="AQ226" s="104"/>
      <c r="AR226" s="104"/>
      <c r="AS226" s="104"/>
      <c r="AT226" s="104"/>
      <c r="AU226" s="104"/>
      <c r="AV226" s="104"/>
      <c r="AW226" s="104"/>
      <c r="AX226" s="104"/>
      <c r="AY226" s="104"/>
      <c r="AZ226" s="104"/>
      <c r="BA226" s="104"/>
      <c r="BB226" s="104"/>
      <c r="BC226" s="104"/>
      <c r="BD226" s="113" t="str">
        <f t="shared" si="3"/>
        <v>3,285*1,67</v>
      </c>
      <c r="BE226" s="104"/>
      <c r="BF226" s="104"/>
      <c r="BG226" s="104"/>
      <c r="BH226" s="104"/>
      <c r="BI226" s="104"/>
      <c r="BJ226" s="104"/>
      <c r="BK226" s="104"/>
    </row>
    <row r="227" spans="1:104" x14ac:dyDescent="0.2">
      <c r="A227" s="105"/>
      <c r="B227" s="106"/>
      <c r="C227" s="172" t="s">
        <v>46</v>
      </c>
      <c r="D227" s="173"/>
      <c r="E227" s="109">
        <v>0</v>
      </c>
      <c r="F227" s="110"/>
      <c r="G227" s="111"/>
      <c r="H227" s="112"/>
      <c r="I227" s="107"/>
      <c r="K227" s="107"/>
      <c r="M227" s="108" t="s">
        <v>46</v>
      </c>
      <c r="O227" s="94"/>
      <c r="Z227" s="104"/>
      <c r="AA227" s="104"/>
      <c r="AB227" s="104"/>
      <c r="AC227" s="104"/>
      <c r="AD227" s="104"/>
      <c r="AE227" s="104"/>
      <c r="AF227" s="104"/>
      <c r="AG227" s="104"/>
      <c r="AH227" s="104"/>
      <c r="AI227" s="104"/>
      <c r="AJ227" s="104"/>
      <c r="AK227" s="104"/>
      <c r="AL227" s="104"/>
      <c r="AM227" s="104"/>
      <c r="AN227" s="104"/>
      <c r="AO227" s="104"/>
      <c r="AP227" s="104"/>
      <c r="AQ227" s="104"/>
      <c r="AR227" s="104"/>
      <c r="AS227" s="104"/>
      <c r="AT227" s="104"/>
      <c r="AU227" s="104"/>
      <c r="AV227" s="104"/>
      <c r="AW227" s="104"/>
      <c r="AX227" s="104"/>
      <c r="AY227" s="104"/>
      <c r="AZ227" s="104"/>
      <c r="BA227" s="104"/>
      <c r="BB227" s="104"/>
      <c r="BC227" s="104"/>
      <c r="BD227" s="113" t="str">
        <f t="shared" si="3"/>
        <v>2,0*(4,4+4,285+1,675-2*0,9)-0,39*(2,0-0,86)</v>
      </c>
      <c r="BE227" s="104"/>
      <c r="BF227" s="104"/>
      <c r="BG227" s="104"/>
      <c r="BH227" s="104"/>
      <c r="BI227" s="104"/>
      <c r="BJ227" s="104"/>
      <c r="BK227" s="104"/>
    </row>
    <row r="228" spans="1:104" x14ac:dyDescent="0.2">
      <c r="A228" s="105"/>
      <c r="B228" s="106"/>
      <c r="C228" s="172" t="s">
        <v>71</v>
      </c>
      <c r="D228" s="173"/>
      <c r="E228" s="109">
        <v>5.4859</v>
      </c>
      <c r="F228" s="110"/>
      <c r="G228" s="111"/>
      <c r="H228" s="112"/>
      <c r="I228" s="107"/>
      <c r="K228" s="107"/>
      <c r="M228" s="108" t="s">
        <v>71</v>
      </c>
      <c r="O228" s="94"/>
      <c r="Z228" s="104"/>
      <c r="AA228" s="104"/>
      <c r="AB228" s="104"/>
      <c r="AC228" s="104"/>
      <c r="AD228" s="104"/>
      <c r="AE228" s="104"/>
      <c r="AF228" s="104"/>
      <c r="AG228" s="104"/>
      <c r="AH228" s="104"/>
      <c r="AI228" s="104"/>
      <c r="AJ228" s="104"/>
      <c r="AK228" s="104"/>
      <c r="AL228" s="104"/>
      <c r="AM228" s="104"/>
      <c r="AN228" s="104"/>
      <c r="AO228" s="104"/>
      <c r="AP228" s="104"/>
      <c r="AQ228" s="104"/>
      <c r="AR228" s="104"/>
      <c r="AS228" s="104"/>
      <c r="AT228" s="104"/>
      <c r="AU228" s="104"/>
      <c r="AV228" s="104"/>
      <c r="AW228" s="104"/>
      <c r="AX228" s="104"/>
      <c r="AY228" s="104"/>
      <c r="AZ228" s="104"/>
      <c r="BA228" s="104"/>
      <c r="BB228" s="104"/>
      <c r="BC228" s="104"/>
      <c r="BD228" s="113" t="str">
        <f t="shared" si="3"/>
        <v>3.NP:</v>
      </c>
      <c r="BE228" s="104"/>
      <c r="BF228" s="104"/>
      <c r="BG228" s="104"/>
      <c r="BH228" s="104"/>
      <c r="BI228" s="104"/>
      <c r="BJ228" s="104"/>
      <c r="BK228" s="104"/>
    </row>
    <row r="229" spans="1:104" x14ac:dyDescent="0.2">
      <c r="A229" s="105"/>
      <c r="B229" s="106"/>
      <c r="C229" s="172" t="s">
        <v>72</v>
      </c>
      <c r="D229" s="173"/>
      <c r="E229" s="109">
        <v>16.6754</v>
      </c>
      <c r="F229" s="110"/>
      <c r="G229" s="111"/>
      <c r="H229" s="112"/>
      <c r="I229" s="107"/>
      <c r="K229" s="107"/>
      <c r="M229" s="108" t="s">
        <v>72</v>
      </c>
      <c r="O229" s="94"/>
      <c r="Z229" s="104"/>
      <c r="AA229" s="104"/>
      <c r="AB229" s="104"/>
      <c r="AC229" s="104"/>
      <c r="AD229" s="104"/>
      <c r="AE229" s="104"/>
      <c r="AF229" s="104"/>
      <c r="AG229" s="104"/>
      <c r="AH229" s="104"/>
      <c r="AI229" s="104"/>
      <c r="AJ229" s="104"/>
      <c r="AK229" s="104"/>
      <c r="AL229" s="104"/>
      <c r="AM229" s="104"/>
      <c r="AN229" s="104"/>
      <c r="AO229" s="104"/>
      <c r="AP229" s="104"/>
      <c r="AQ229" s="104"/>
      <c r="AR229" s="104"/>
      <c r="AS229" s="104"/>
      <c r="AT229" s="104"/>
      <c r="AU229" s="104"/>
      <c r="AV229" s="104"/>
      <c r="AW229" s="104"/>
      <c r="AX229" s="104"/>
      <c r="AY229" s="104"/>
      <c r="AZ229" s="104"/>
      <c r="BA229" s="104"/>
      <c r="BB229" s="104"/>
      <c r="BC229" s="104"/>
      <c r="BD229" s="113" t="str">
        <f t="shared" si="3"/>
        <v>3,285*1,67</v>
      </c>
      <c r="BE229" s="104"/>
      <c r="BF229" s="104"/>
      <c r="BG229" s="104"/>
      <c r="BH229" s="104"/>
      <c r="BI229" s="104"/>
      <c r="BJ229" s="104"/>
      <c r="BK229" s="104"/>
    </row>
    <row r="230" spans="1:104" x14ac:dyDescent="0.2">
      <c r="A230" s="114" t="s">
        <v>30</v>
      </c>
      <c r="B230" s="115" t="s">
        <v>186</v>
      </c>
      <c r="C230" s="116" t="s">
        <v>187</v>
      </c>
      <c r="D230" s="117"/>
      <c r="E230" s="118"/>
      <c r="F230" s="118"/>
      <c r="G230" s="119">
        <f>SUM(G216:G229)</f>
        <v>0</v>
      </c>
      <c r="H230" s="120"/>
      <c r="I230" s="121">
        <f>SUM(I216:I229)</f>
        <v>5.5281349999980033E-3</v>
      </c>
      <c r="J230" s="122"/>
      <c r="K230" s="121">
        <f>SUM(K216:K229)</f>
        <v>0</v>
      </c>
      <c r="O230" s="94"/>
      <c r="X230" s="123">
        <f>K230</f>
        <v>0</v>
      </c>
      <c r="Y230" s="123">
        <f>I230</f>
        <v>5.5281349999980033E-3</v>
      </c>
      <c r="Z230" s="124">
        <f>G230</f>
        <v>0</v>
      </c>
      <c r="AA230" s="104"/>
      <c r="AB230" s="104"/>
      <c r="AC230" s="104"/>
      <c r="AD230" s="104"/>
      <c r="AE230" s="104"/>
      <c r="AF230" s="104"/>
      <c r="AG230" s="104"/>
      <c r="AH230" s="104"/>
      <c r="AI230" s="104"/>
      <c r="AJ230" s="104"/>
      <c r="AK230" s="104"/>
      <c r="AL230" s="104"/>
      <c r="AM230" s="104"/>
      <c r="AN230" s="104"/>
      <c r="AO230" s="104"/>
      <c r="AP230" s="104"/>
      <c r="AQ230" s="104"/>
      <c r="AR230" s="104"/>
      <c r="AS230" s="104"/>
      <c r="AT230" s="104"/>
      <c r="AU230" s="104"/>
      <c r="AV230" s="104"/>
      <c r="AW230" s="104"/>
      <c r="AX230" s="104"/>
      <c r="AY230" s="104"/>
      <c r="AZ230" s="104"/>
      <c r="BA230" s="125"/>
      <c r="BB230" s="125"/>
      <c r="BC230" s="125"/>
      <c r="BD230" s="125"/>
      <c r="BE230" s="125"/>
      <c r="BF230" s="125"/>
      <c r="BG230" s="104"/>
      <c r="BH230" s="104"/>
      <c r="BI230" s="104"/>
      <c r="BJ230" s="104"/>
      <c r="BK230" s="104"/>
    </row>
    <row r="231" spans="1:104" ht="14.25" customHeight="1" x14ac:dyDescent="0.2">
      <c r="A231" s="86" t="s">
        <v>27</v>
      </c>
      <c r="B231" s="87" t="s">
        <v>195</v>
      </c>
      <c r="C231" s="88" t="s">
        <v>196</v>
      </c>
      <c r="D231" s="89"/>
      <c r="E231" s="90"/>
      <c r="F231" s="90"/>
      <c r="G231" s="91"/>
      <c r="H231" s="92"/>
      <c r="I231" s="93"/>
      <c r="J231" s="92"/>
      <c r="K231" s="93"/>
      <c r="O231" s="94"/>
    </row>
    <row r="232" spans="1:104" x14ac:dyDescent="0.2">
      <c r="A232" s="95">
        <v>45</v>
      </c>
      <c r="B232" s="96" t="s">
        <v>197</v>
      </c>
      <c r="C232" s="97" t="s">
        <v>198</v>
      </c>
      <c r="D232" s="98" t="s">
        <v>29</v>
      </c>
      <c r="E232" s="99">
        <v>21.9878</v>
      </c>
      <c r="F232" s="100"/>
      <c r="G232" s="101">
        <f>E232*F232</f>
        <v>0</v>
      </c>
      <c r="H232" s="102">
        <v>1.2999999999996299E-4</v>
      </c>
      <c r="I232" s="103">
        <f>E232*H232</f>
        <v>2.8584139999991861E-3</v>
      </c>
      <c r="J232" s="102">
        <v>0</v>
      </c>
      <c r="K232" s="103">
        <f>E232*J232</f>
        <v>0</v>
      </c>
      <c r="O232" s="94"/>
      <c r="Z232" s="104"/>
      <c r="AA232" s="104">
        <v>1</v>
      </c>
      <c r="AB232" s="104">
        <v>7</v>
      </c>
      <c r="AC232" s="104">
        <v>7</v>
      </c>
      <c r="AD232" s="104"/>
      <c r="AE232" s="104"/>
      <c r="AF232" s="104"/>
      <c r="AG232" s="104"/>
      <c r="AH232" s="104"/>
      <c r="AI232" s="104"/>
      <c r="AJ232" s="104"/>
      <c r="AK232" s="104"/>
      <c r="AL232" s="104"/>
      <c r="AM232" s="104"/>
      <c r="AN232" s="104"/>
      <c r="AO232" s="104"/>
      <c r="AP232" s="104"/>
      <c r="AQ232" s="104"/>
      <c r="AR232" s="104"/>
      <c r="AS232" s="104"/>
      <c r="AT232" s="104"/>
      <c r="AU232" s="104"/>
      <c r="AV232" s="104"/>
      <c r="AW232" s="104"/>
      <c r="AX232" s="104"/>
      <c r="AY232" s="104"/>
      <c r="AZ232" s="104"/>
      <c r="BA232" s="104"/>
      <c r="BB232" s="104"/>
      <c r="BC232" s="104"/>
      <c r="BD232" s="104"/>
      <c r="BE232" s="104"/>
      <c r="BF232" s="104"/>
      <c r="BG232" s="104"/>
      <c r="BH232" s="104"/>
      <c r="BI232" s="104"/>
      <c r="BJ232" s="104"/>
      <c r="BK232" s="104"/>
      <c r="CA232" s="104">
        <v>1</v>
      </c>
      <c r="CB232" s="104">
        <v>7</v>
      </c>
      <c r="CZ232" s="61">
        <v>2</v>
      </c>
    </row>
    <row r="233" spans="1:104" x14ac:dyDescent="0.2">
      <c r="A233" s="105"/>
      <c r="B233" s="106"/>
      <c r="C233" s="172" t="s">
        <v>499</v>
      </c>
      <c r="D233" s="173"/>
      <c r="E233" s="109">
        <v>0</v>
      </c>
      <c r="F233" s="110"/>
      <c r="G233" s="111"/>
      <c r="H233" s="112"/>
      <c r="I233" s="107"/>
      <c r="K233" s="107"/>
      <c r="M233" s="108" t="s">
        <v>63</v>
      </c>
      <c r="O233" s="94"/>
      <c r="Z233" s="104"/>
      <c r="AA233" s="104"/>
      <c r="AB233" s="104"/>
      <c r="AC233" s="104"/>
      <c r="AD233" s="104"/>
      <c r="AE233" s="104"/>
      <c r="AF233" s="104"/>
      <c r="AG233" s="104"/>
      <c r="AH233" s="104"/>
      <c r="AI233" s="104"/>
      <c r="AJ233" s="104"/>
      <c r="AK233" s="104"/>
      <c r="AL233" s="104"/>
      <c r="AM233" s="104"/>
      <c r="AN233" s="104"/>
      <c r="AO233" s="104"/>
      <c r="AP233" s="104"/>
      <c r="AQ233" s="104"/>
      <c r="AR233" s="104"/>
      <c r="AS233" s="104"/>
      <c r="AT233" s="104"/>
      <c r="AU233" s="104"/>
      <c r="AV233" s="104"/>
      <c r="AW233" s="104"/>
      <c r="AX233" s="104"/>
      <c r="AY233" s="104"/>
      <c r="AZ233" s="104"/>
      <c r="BA233" s="104"/>
      <c r="BB233" s="104"/>
      <c r="BC233" s="104"/>
      <c r="BD233" s="113" t="e">
        <f>#REF!</f>
        <v>#REF!</v>
      </c>
      <c r="BE233" s="104"/>
      <c r="BF233" s="104"/>
      <c r="BG233" s="104"/>
      <c r="BH233" s="104"/>
      <c r="BI233" s="104"/>
      <c r="BJ233" s="104"/>
      <c r="BK233" s="104"/>
    </row>
    <row r="234" spans="1:104" ht="22.5" x14ac:dyDescent="0.2">
      <c r="A234" s="105"/>
      <c r="B234" s="106"/>
      <c r="C234" s="172" t="s">
        <v>500</v>
      </c>
      <c r="D234" s="173"/>
      <c r="E234" s="109">
        <v>3.7418999999999998</v>
      </c>
      <c r="F234" s="110"/>
      <c r="G234" s="111"/>
      <c r="H234" s="112"/>
      <c r="I234" s="107"/>
      <c r="K234" s="107"/>
      <c r="M234" s="108" t="s">
        <v>199</v>
      </c>
      <c r="O234" s="94"/>
      <c r="Z234" s="104"/>
      <c r="AA234" s="104"/>
      <c r="AB234" s="104"/>
      <c r="AC234" s="104"/>
      <c r="AD234" s="104"/>
      <c r="AE234" s="104"/>
      <c r="AF234" s="104"/>
      <c r="AG234" s="104"/>
      <c r="AH234" s="104"/>
      <c r="AI234" s="104"/>
      <c r="AJ234" s="104"/>
      <c r="AK234" s="104"/>
      <c r="AL234" s="104"/>
      <c r="AM234" s="104"/>
      <c r="AN234" s="104"/>
      <c r="AO234" s="104"/>
      <c r="AP234" s="104"/>
      <c r="AQ234" s="104"/>
      <c r="AR234" s="104"/>
      <c r="AS234" s="104"/>
      <c r="AT234" s="104"/>
      <c r="AU234" s="104"/>
      <c r="AV234" s="104"/>
      <c r="AW234" s="104"/>
      <c r="AX234" s="104"/>
      <c r="AY234" s="104"/>
      <c r="AZ234" s="104"/>
      <c r="BA234" s="104"/>
      <c r="BB234" s="104"/>
      <c r="BC234" s="104"/>
      <c r="BD234" s="113" t="str">
        <f t="shared" ref="BD234:BD238" si="4">C233</f>
        <v>2.NP</v>
      </c>
      <c r="BE234" s="104"/>
      <c r="BF234" s="104"/>
      <c r="BG234" s="104"/>
      <c r="BH234" s="104"/>
      <c r="BI234" s="104"/>
      <c r="BJ234" s="104"/>
      <c r="BK234" s="104"/>
    </row>
    <row r="235" spans="1:104" ht="25.5" x14ac:dyDescent="0.2">
      <c r="A235" s="105"/>
      <c r="B235" s="106"/>
      <c r="C235" s="172" t="s">
        <v>49</v>
      </c>
      <c r="D235" s="173"/>
      <c r="E235" s="109">
        <v>7.2519999999999998</v>
      </c>
      <c r="F235" s="110"/>
      <c r="G235" s="111"/>
      <c r="H235" s="112"/>
      <c r="I235" s="107"/>
      <c r="K235" s="107"/>
      <c r="M235" s="108" t="s">
        <v>200</v>
      </c>
      <c r="O235" s="94"/>
      <c r="Z235" s="104"/>
      <c r="AA235" s="104"/>
      <c r="AB235" s="104"/>
      <c r="AC235" s="104"/>
      <c r="AD235" s="104"/>
      <c r="AE235" s="104"/>
      <c r="AF235" s="104"/>
      <c r="AG235" s="104"/>
      <c r="AH235" s="104"/>
      <c r="AI235" s="104"/>
      <c r="AJ235" s="104"/>
      <c r="AK235" s="104"/>
      <c r="AL235" s="104"/>
      <c r="AM235" s="104"/>
      <c r="AN235" s="104"/>
      <c r="AO235" s="104"/>
      <c r="AP235" s="104"/>
      <c r="AQ235" s="104"/>
      <c r="AR235" s="104"/>
      <c r="AS235" s="104"/>
      <c r="AT235" s="104"/>
      <c r="AU235" s="104"/>
      <c r="AV235" s="104"/>
      <c r="AW235" s="104"/>
      <c r="AX235" s="104"/>
      <c r="AY235" s="104"/>
      <c r="AZ235" s="104"/>
      <c r="BA235" s="104"/>
      <c r="BB235" s="104"/>
      <c r="BC235" s="104"/>
      <c r="BD235" s="113" t="str">
        <f t="shared" si="4"/>
        <v>(2,35-2,0)*(4,4+4,285+1,67+1,675)-(2,35-1,47+0,86)*0,39+0,2*(0,39+2*(1,47+0,86-2,0))</v>
      </c>
      <c r="BE235" s="104"/>
      <c r="BF235" s="104"/>
      <c r="BG235" s="104"/>
      <c r="BH235" s="104"/>
      <c r="BI235" s="104"/>
      <c r="BJ235" s="104"/>
      <c r="BK235" s="104"/>
    </row>
    <row r="236" spans="1:104" x14ac:dyDescent="0.2">
      <c r="A236" s="105"/>
      <c r="B236" s="106"/>
      <c r="C236" s="172" t="s">
        <v>498</v>
      </c>
      <c r="D236" s="173"/>
      <c r="E236" s="109">
        <v>0</v>
      </c>
      <c r="F236" s="110"/>
      <c r="G236" s="111"/>
      <c r="H236" s="112"/>
      <c r="I236" s="107"/>
      <c r="K236" s="107"/>
      <c r="M236" s="108" t="s">
        <v>65</v>
      </c>
      <c r="O236" s="94"/>
      <c r="Z236" s="104"/>
      <c r="AA236" s="104"/>
      <c r="AB236" s="104"/>
      <c r="AC236" s="104"/>
      <c r="AD236" s="104"/>
      <c r="AE236" s="104"/>
      <c r="AF236" s="104"/>
      <c r="AG236" s="104"/>
      <c r="AH236" s="104"/>
      <c r="AI236" s="104"/>
      <c r="AJ236" s="104"/>
      <c r="AK236" s="104"/>
      <c r="AL236" s="104"/>
      <c r="AM236" s="104"/>
      <c r="AN236" s="104"/>
      <c r="AO236" s="104"/>
      <c r="AP236" s="104"/>
      <c r="AQ236" s="104"/>
      <c r="AR236" s="104"/>
      <c r="AS236" s="104"/>
      <c r="AT236" s="104"/>
      <c r="AU236" s="104"/>
      <c r="AV236" s="104"/>
      <c r="AW236" s="104"/>
      <c r="AX236" s="104"/>
      <c r="AY236" s="104"/>
      <c r="AZ236" s="104"/>
      <c r="BA236" s="104"/>
      <c r="BB236" s="104"/>
      <c r="BC236" s="104"/>
      <c r="BD236" s="113" t="str">
        <f t="shared" si="4"/>
        <v>(4,4+4,285)*1,67/2</v>
      </c>
      <c r="BE236" s="104"/>
      <c r="BF236" s="104"/>
      <c r="BG236" s="104"/>
      <c r="BH236" s="104"/>
      <c r="BI236" s="104"/>
      <c r="BJ236" s="104"/>
      <c r="BK236" s="104"/>
    </row>
    <row r="237" spans="1:104" ht="22.5" x14ac:dyDescent="0.2">
      <c r="A237" s="105"/>
      <c r="B237" s="106"/>
      <c r="C237" s="172" t="s">
        <v>500</v>
      </c>
      <c r="D237" s="173"/>
      <c r="E237" s="109">
        <v>3.7418999999999998</v>
      </c>
      <c r="F237" s="110"/>
      <c r="G237" s="111"/>
      <c r="H237" s="112"/>
      <c r="I237" s="107"/>
      <c r="K237" s="107"/>
      <c r="M237" s="108" t="s">
        <v>199</v>
      </c>
      <c r="O237" s="94"/>
      <c r="Z237" s="104"/>
      <c r="AA237" s="104"/>
      <c r="AB237" s="104"/>
      <c r="AC237" s="104"/>
      <c r="AD237" s="104"/>
      <c r="AE237" s="104"/>
      <c r="AF237" s="104"/>
      <c r="AG237" s="104"/>
      <c r="AH237" s="104"/>
      <c r="AI237" s="104"/>
      <c r="AJ237" s="104"/>
      <c r="AK237" s="104"/>
      <c r="AL237" s="104"/>
      <c r="AM237" s="104"/>
      <c r="AN237" s="104"/>
      <c r="AO237" s="104"/>
      <c r="AP237" s="104"/>
      <c r="AQ237" s="104"/>
      <c r="AR237" s="104"/>
      <c r="AS237" s="104"/>
      <c r="AT237" s="104"/>
      <c r="AU237" s="104"/>
      <c r="AV237" s="104"/>
      <c r="AW237" s="104"/>
      <c r="AX237" s="104"/>
      <c r="AY237" s="104"/>
      <c r="AZ237" s="104"/>
      <c r="BA237" s="104"/>
      <c r="BB237" s="104"/>
      <c r="BC237" s="104"/>
      <c r="BD237" s="113" t="str">
        <f t="shared" si="4"/>
        <v>3.NP</v>
      </c>
      <c r="BE237" s="104"/>
      <c r="BF237" s="104"/>
      <c r="BG237" s="104"/>
      <c r="BH237" s="104"/>
      <c r="BI237" s="104"/>
      <c r="BJ237" s="104"/>
      <c r="BK237" s="104"/>
    </row>
    <row r="238" spans="1:104" ht="25.5" x14ac:dyDescent="0.2">
      <c r="A238" s="105"/>
      <c r="B238" s="106"/>
      <c r="C238" s="172" t="s">
        <v>49</v>
      </c>
      <c r="D238" s="173"/>
      <c r="E238" s="109">
        <v>7.2519999999999998</v>
      </c>
      <c r="F238" s="110"/>
      <c r="G238" s="111"/>
      <c r="H238" s="112"/>
      <c r="I238" s="107"/>
      <c r="K238" s="107"/>
      <c r="M238" s="108" t="s">
        <v>200</v>
      </c>
      <c r="O238" s="94"/>
      <c r="Z238" s="104"/>
      <c r="AA238" s="104"/>
      <c r="AB238" s="104"/>
      <c r="AC238" s="104"/>
      <c r="AD238" s="104"/>
      <c r="AE238" s="104"/>
      <c r="AF238" s="104"/>
      <c r="AG238" s="104"/>
      <c r="AH238" s="104"/>
      <c r="AI238" s="104"/>
      <c r="AJ238" s="104"/>
      <c r="AK238" s="104"/>
      <c r="AL238" s="104"/>
      <c r="AM238" s="104"/>
      <c r="AN238" s="104"/>
      <c r="AO238" s="104"/>
      <c r="AP238" s="104"/>
      <c r="AQ238" s="104"/>
      <c r="AR238" s="104"/>
      <c r="AS238" s="104"/>
      <c r="AT238" s="104"/>
      <c r="AU238" s="104"/>
      <c r="AV238" s="104"/>
      <c r="AW238" s="104"/>
      <c r="AX238" s="104"/>
      <c r="AY238" s="104"/>
      <c r="AZ238" s="104"/>
      <c r="BA238" s="104"/>
      <c r="BB238" s="104"/>
      <c r="BC238" s="104"/>
      <c r="BD238" s="113" t="str">
        <f t="shared" si="4"/>
        <v>(2,35-2,0)*(4,4+4,285+1,67+1,675)-(2,35-1,47+0,86)*0,39+0,2*(0,39+2*(1,47+0,86-2,0))</v>
      </c>
      <c r="BE238" s="104"/>
      <c r="BF238" s="104"/>
      <c r="BG238" s="104"/>
      <c r="BH238" s="104"/>
      <c r="BI238" s="104"/>
      <c r="BJ238" s="104"/>
      <c r="BK238" s="104"/>
    </row>
    <row r="239" spans="1:104" x14ac:dyDescent="0.2">
      <c r="A239" s="95">
        <v>46</v>
      </c>
      <c r="B239" s="96" t="s">
        <v>201</v>
      </c>
      <c r="C239" s="97" t="s">
        <v>202</v>
      </c>
      <c r="D239" s="98" t="s">
        <v>29</v>
      </c>
      <c r="E239" s="99">
        <v>21.9878</v>
      </c>
      <c r="F239" s="100"/>
      <c r="G239" s="101">
        <f>E239*F239</f>
        <v>0</v>
      </c>
      <c r="H239" s="102">
        <v>1.5000000000009499E-4</v>
      </c>
      <c r="I239" s="103">
        <f>E239*H239</f>
        <v>3.2981700000020886E-3</v>
      </c>
      <c r="J239" s="102">
        <v>0</v>
      </c>
      <c r="K239" s="103">
        <f>E239*J239</f>
        <v>0</v>
      </c>
      <c r="O239" s="94"/>
      <c r="Z239" s="104"/>
      <c r="AA239" s="104">
        <v>1</v>
      </c>
      <c r="AB239" s="104">
        <v>7</v>
      </c>
      <c r="AC239" s="104">
        <v>7</v>
      </c>
      <c r="AD239" s="104"/>
      <c r="AE239" s="104"/>
      <c r="AF239" s="104"/>
      <c r="AG239" s="104"/>
      <c r="AH239" s="104"/>
      <c r="AI239" s="104"/>
      <c r="AJ239" s="104"/>
      <c r="AK239" s="104"/>
      <c r="AL239" s="104"/>
      <c r="AM239" s="104"/>
      <c r="AN239" s="104"/>
      <c r="AO239" s="104"/>
      <c r="AP239" s="104"/>
      <c r="AQ239" s="104"/>
      <c r="AR239" s="104"/>
      <c r="AS239" s="104"/>
      <c r="AT239" s="104"/>
      <c r="AU239" s="104"/>
      <c r="AV239" s="104"/>
      <c r="AW239" s="104"/>
      <c r="AX239" s="104"/>
      <c r="AY239" s="104"/>
      <c r="AZ239" s="104"/>
      <c r="BA239" s="104"/>
      <c r="BB239" s="104"/>
      <c r="BC239" s="104"/>
      <c r="BD239" s="104"/>
      <c r="BE239" s="104"/>
      <c r="BF239" s="104"/>
      <c r="BG239" s="104"/>
      <c r="BH239" s="104"/>
      <c r="BI239" s="104"/>
      <c r="BJ239" s="104"/>
      <c r="BK239" s="104"/>
      <c r="CA239" s="104">
        <v>1</v>
      </c>
      <c r="CB239" s="104">
        <v>7</v>
      </c>
      <c r="CZ239" s="61">
        <v>2</v>
      </c>
    </row>
    <row r="240" spans="1:104" x14ac:dyDescent="0.2">
      <c r="A240" s="114" t="s">
        <v>30</v>
      </c>
      <c r="B240" s="115" t="s">
        <v>195</v>
      </c>
      <c r="C240" s="116" t="s">
        <v>196</v>
      </c>
      <c r="D240" s="117"/>
      <c r="E240" s="118"/>
      <c r="F240" s="118"/>
      <c r="G240" s="119">
        <f>SUM(G231:G239)</f>
        <v>0</v>
      </c>
      <c r="H240" s="120"/>
      <c r="I240" s="121">
        <f>SUM(I231:I239)</f>
        <v>6.1565840000012747E-3</v>
      </c>
      <c r="J240" s="122"/>
      <c r="K240" s="121">
        <f>SUM(K231:K239)</f>
        <v>0</v>
      </c>
      <c r="O240" s="94"/>
      <c r="X240" s="123">
        <f>K240</f>
        <v>0</v>
      </c>
      <c r="Y240" s="123">
        <f>I240</f>
        <v>6.1565840000012747E-3</v>
      </c>
      <c r="Z240" s="124">
        <f>G240</f>
        <v>0</v>
      </c>
      <c r="AA240" s="104"/>
      <c r="AB240" s="104"/>
      <c r="AC240" s="104"/>
      <c r="AD240" s="104"/>
      <c r="AE240" s="104"/>
      <c r="AF240" s="104"/>
      <c r="AG240" s="104"/>
      <c r="AH240" s="104"/>
      <c r="AI240" s="104"/>
      <c r="AJ240" s="104"/>
      <c r="AK240" s="104"/>
      <c r="AL240" s="104"/>
      <c r="AM240" s="104"/>
      <c r="AN240" s="104"/>
      <c r="AO240" s="104"/>
      <c r="AP240" s="104"/>
      <c r="AQ240" s="104"/>
      <c r="AR240" s="104"/>
      <c r="AS240" s="104"/>
      <c r="AT240" s="104"/>
      <c r="AU240" s="104"/>
      <c r="AV240" s="104"/>
      <c r="AW240" s="104"/>
      <c r="AX240" s="104"/>
      <c r="AY240" s="104"/>
      <c r="AZ240" s="104"/>
      <c r="BA240" s="125"/>
      <c r="BB240" s="125"/>
      <c r="BC240" s="125"/>
      <c r="BD240" s="125"/>
      <c r="BE240" s="125"/>
      <c r="BF240" s="125"/>
      <c r="BG240" s="104"/>
      <c r="BH240" s="104"/>
      <c r="BI240" s="104"/>
      <c r="BJ240" s="104"/>
      <c r="BK240" s="104"/>
    </row>
    <row r="241" spans="1:104" ht="14.25" customHeight="1" x14ac:dyDescent="0.2">
      <c r="A241" s="86" t="s">
        <v>27</v>
      </c>
      <c r="B241" s="87" t="s">
        <v>203</v>
      </c>
      <c r="C241" s="88" t="s">
        <v>204</v>
      </c>
      <c r="D241" s="89"/>
      <c r="E241" s="90"/>
      <c r="F241" s="90"/>
      <c r="G241" s="91"/>
      <c r="H241" s="92"/>
      <c r="I241" s="93"/>
      <c r="J241" s="92"/>
      <c r="K241" s="93"/>
      <c r="O241" s="94"/>
    </row>
    <row r="242" spans="1:104" x14ac:dyDescent="0.2">
      <c r="A242" s="95">
        <v>47</v>
      </c>
      <c r="B242" s="96" t="s">
        <v>205</v>
      </c>
      <c r="C242" s="97" t="s">
        <v>206</v>
      </c>
      <c r="D242" s="98" t="s">
        <v>94</v>
      </c>
      <c r="E242" s="99">
        <v>2</v>
      </c>
      <c r="F242" s="100"/>
      <c r="G242" s="101">
        <f>E242*F242</f>
        <v>0</v>
      </c>
      <c r="H242" s="102">
        <v>8.9999999999967905E-4</v>
      </c>
      <c r="I242" s="103">
        <f>E242*H242</f>
        <v>1.7999999999993581E-3</v>
      </c>
      <c r="J242" s="102"/>
      <c r="K242" s="103">
        <f>E242*J242</f>
        <v>0</v>
      </c>
      <c r="O242" s="94"/>
      <c r="Z242" s="104"/>
      <c r="AA242" s="104">
        <v>12</v>
      </c>
      <c r="AB242" s="104">
        <v>0</v>
      </c>
      <c r="AC242" s="104">
        <v>527</v>
      </c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104"/>
      <c r="AS242" s="104"/>
      <c r="AT242" s="104"/>
      <c r="AU242" s="104"/>
      <c r="AV242" s="104"/>
      <c r="AW242" s="104"/>
      <c r="AX242" s="104"/>
      <c r="AY242" s="104"/>
      <c r="AZ242" s="104"/>
      <c r="BA242" s="104"/>
      <c r="BB242" s="104"/>
      <c r="BC242" s="104"/>
      <c r="BD242" s="104"/>
      <c r="BE242" s="104"/>
      <c r="BF242" s="104"/>
      <c r="BG242" s="104"/>
      <c r="BH242" s="104"/>
      <c r="BI242" s="104"/>
      <c r="BJ242" s="104"/>
      <c r="BK242" s="104"/>
      <c r="CA242" s="104">
        <v>12</v>
      </c>
      <c r="CB242" s="104">
        <v>0</v>
      </c>
      <c r="CZ242" s="61">
        <v>2</v>
      </c>
    </row>
    <row r="243" spans="1:104" x14ac:dyDescent="0.2">
      <c r="A243" s="105"/>
      <c r="B243" s="106"/>
      <c r="C243" s="172" t="s">
        <v>44</v>
      </c>
      <c r="D243" s="173"/>
      <c r="E243" s="109">
        <v>0</v>
      </c>
      <c r="F243" s="110"/>
      <c r="G243" s="111"/>
      <c r="H243" s="112"/>
      <c r="I243" s="107"/>
      <c r="K243" s="107"/>
      <c r="M243" s="108" t="s">
        <v>44</v>
      </c>
      <c r="O243" s="94"/>
      <c r="Z243" s="104"/>
      <c r="AA243" s="104"/>
      <c r="AB243" s="104"/>
      <c r="AC243" s="104"/>
      <c r="AD243" s="104"/>
      <c r="AE243" s="104"/>
      <c r="AF243" s="104"/>
      <c r="AG243" s="104"/>
      <c r="AH243" s="104"/>
      <c r="AI243" s="104"/>
      <c r="AJ243" s="104"/>
      <c r="AK243" s="104"/>
      <c r="AL243" s="104"/>
      <c r="AM243" s="104"/>
      <c r="AN243" s="104"/>
      <c r="AO243" s="104"/>
      <c r="AP243" s="104"/>
      <c r="AQ243" s="104"/>
      <c r="AR243" s="104"/>
      <c r="AS243" s="104"/>
      <c r="AT243" s="104"/>
      <c r="AU243" s="104"/>
      <c r="AV243" s="104"/>
      <c r="AW243" s="104"/>
      <c r="AX243" s="104"/>
      <c r="AY243" s="104"/>
      <c r="AZ243" s="104"/>
      <c r="BA243" s="104"/>
      <c r="BB243" s="104"/>
      <c r="BC243" s="104"/>
      <c r="BD243" s="113" t="str">
        <f>C242</f>
        <v>Věšák na ručníky</v>
      </c>
      <c r="BE243" s="104"/>
      <c r="BF243" s="104"/>
      <c r="BG243" s="104"/>
      <c r="BH243" s="104"/>
      <c r="BI243" s="104"/>
      <c r="BJ243" s="104"/>
      <c r="BK243" s="104"/>
    </row>
    <row r="244" spans="1:104" x14ac:dyDescent="0.2">
      <c r="A244" s="105"/>
      <c r="B244" s="106"/>
      <c r="C244" s="172" t="s">
        <v>28</v>
      </c>
      <c r="D244" s="173"/>
      <c r="E244" s="109">
        <v>1</v>
      </c>
      <c r="F244" s="110"/>
      <c r="G244" s="111"/>
      <c r="H244" s="112"/>
      <c r="I244" s="107"/>
      <c r="K244" s="107"/>
      <c r="M244" s="108">
        <v>1</v>
      </c>
      <c r="O244" s="94"/>
      <c r="Z244" s="104"/>
      <c r="AA244" s="104"/>
      <c r="AB244" s="104"/>
      <c r="AC244" s="104"/>
      <c r="AD244" s="104"/>
      <c r="AE244" s="104"/>
      <c r="AF244" s="104"/>
      <c r="AG244" s="104"/>
      <c r="AH244" s="104"/>
      <c r="AI244" s="104"/>
      <c r="AJ244" s="104"/>
      <c r="AK244" s="104"/>
      <c r="AL244" s="104"/>
      <c r="AM244" s="104"/>
      <c r="AN244" s="104"/>
      <c r="AO244" s="104"/>
      <c r="AP244" s="104"/>
      <c r="AQ244" s="104"/>
      <c r="AR244" s="104"/>
      <c r="AS244" s="104"/>
      <c r="AT244" s="104"/>
      <c r="AU244" s="104"/>
      <c r="AV244" s="104"/>
      <c r="AW244" s="104"/>
      <c r="AX244" s="104"/>
      <c r="AY244" s="104"/>
      <c r="AZ244" s="104"/>
      <c r="BA244" s="104"/>
      <c r="BB244" s="104"/>
      <c r="BC244" s="104"/>
      <c r="BD244" s="113" t="str">
        <f>C243</f>
        <v>2.NP:</v>
      </c>
      <c r="BE244" s="104"/>
      <c r="BF244" s="104"/>
      <c r="BG244" s="104"/>
      <c r="BH244" s="104"/>
      <c r="BI244" s="104"/>
      <c r="BJ244" s="104"/>
      <c r="BK244" s="104"/>
    </row>
    <row r="245" spans="1:104" x14ac:dyDescent="0.2">
      <c r="A245" s="105"/>
      <c r="B245" s="106"/>
      <c r="C245" s="172" t="s">
        <v>46</v>
      </c>
      <c r="D245" s="173"/>
      <c r="E245" s="109">
        <v>0</v>
      </c>
      <c r="F245" s="110"/>
      <c r="G245" s="111"/>
      <c r="H245" s="112"/>
      <c r="I245" s="107"/>
      <c r="K245" s="107"/>
      <c r="M245" s="108" t="s">
        <v>46</v>
      </c>
      <c r="O245" s="94"/>
      <c r="Z245" s="104"/>
      <c r="AA245" s="104"/>
      <c r="AB245" s="104"/>
      <c r="AC245" s="104"/>
      <c r="AD245" s="104"/>
      <c r="AE245" s="104"/>
      <c r="AF245" s="104"/>
      <c r="AG245" s="104"/>
      <c r="AH245" s="104"/>
      <c r="AI245" s="104"/>
      <c r="AJ245" s="104"/>
      <c r="AK245" s="104"/>
      <c r="AL245" s="104"/>
      <c r="AM245" s="104"/>
      <c r="AN245" s="104"/>
      <c r="AO245" s="104"/>
      <c r="AP245" s="104"/>
      <c r="AQ245" s="104"/>
      <c r="AR245" s="104"/>
      <c r="AS245" s="104"/>
      <c r="AT245" s="104"/>
      <c r="AU245" s="104"/>
      <c r="AV245" s="104"/>
      <c r="AW245" s="104"/>
      <c r="AX245" s="104"/>
      <c r="AY245" s="104"/>
      <c r="AZ245" s="104"/>
      <c r="BA245" s="104"/>
      <c r="BB245" s="104"/>
      <c r="BC245" s="104"/>
      <c r="BD245" s="113" t="str">
        <f>C244</f>
        <v>1</v>
      </c>
      <c r="BE245" s="104"/>
      <c r="BF245" s="104"/>
      <c r="BG245" s="104"/>
      <c r="BH245" s="104"/>
      <c r="BI245" s="104"/>
      <c r="BJ245" s="104"/>
      <c r="BK245" s="104"/>
    </row>
    <row r="246" spans="1:104" x14ac:dyDescent="0.2">
      <c r="A246" s="105"/>
      <c r="B246" s="106"/>
      <c r="C246" s="172" t="s">
        <v>28</v>
      </c>
      <c r="D246" s="173"/>
      <c r="E246" s="109">
        <v>1</v>
      </c>
      <c r="F246" s="110"/>
      <c r="G246" s="111"/>
      <c r="H246" s="112"/>
      <c r="I246" s="107"/>
      <c r="K246" s="107"/>
      <c r="M246" s="108">
        <v>1</v>
      </c>
      <c r="O246" s="94"/>
      <c r="Z246" s="104"/>
      <c r="AA246" s="104"/>
      <c r="AB246" s="104"/>
      <c r="AC246" s="104"/>
      <c r="AD246" s="104"/>
      <c r="AE246" s="104"/>
      <c r="AF246" s="104"/>
      <c r="AG246" s="104"/>
      <c r="AH246" s="104"/>
      <c r="AI246" s="104"/>
      <c r="AJ246" s="104"/>
      <c r="AK246" s="104"/>
      <c r="AL246" s="104"/>
      <c r="AM246" s="104"/>
      <c r="AN246" s="104"/>
      <c r="AO246" s="104"/>
      <c r="AP246" s="104"/>
      <c r="AQ246" s="104"/>
      <c r="AR246" s="104"/>
      <c r="AS246" s="104"/>
      <c r="AT246" s="104"/>
      <c r="AU246" s="104"/>
      <c r="AV246" s="104"/>
      <c r="AW246" s="104"/>
      <c r="AX246" s="104"/>
      <c r="AY246" s="104"/>
      <c r="AZ246" s="104"/>
      <c r="BA246" s="104"/>
      <c r="BB246" s="104"/>
      <c r="BC246" s="104"/>
      <c r="BD246" s="113" t="str">
        <f>C245</f>
        <v>3.NP:</v>
      </c>
      <c r="BE246" s="104"/>
      <c r="BF246" s="104"/>
      <c r="BG246" s="104"/>
      <c r="BH246" s="104"/>
      <c r="BI246" s="104"/>
      <c r="BJ246" s="104"/>
      <c r="BK246" s="104"/>
    </row>
    <row r="247" spans="1:104" x14ac:dyDescent="0.2">
      <c r="A247" s="95">
        <v>48</v>
      </c>
      <c r="B247" s="96" t="s">
        <v>207</v>
      </c>
      <c r="C247" s="97" t="s">
        <v>208</v>
      </c>
      <c r="D247" s="98" t="s">
        <v>94</v>
      </c>
      <c r="E247" s="99">
        <v>2</v>
      </c>
      <c r="F247" s="100"/>
      <c r="G247" s="101">
        <f>E247*F247</f>
        <v>0</v>
      </c>
      <c r="H247" s="102">
        <v>1.00000000000051E-2</v>
      </c>
      <c r="I247" s="103">
        <f>E247*H247</f>
        <v>2.0000000000010201E-2</v>
      </c>
      <c r="J247" s="102"/>
      <c r="K247" s="103">
        <f>E247*J247</f>
        <v>0</v>
      </c>
      <c r="O247" s="94"/>
      <c r="Z247" s="104"/>
      <c r="AA247" s="104">
        <v>12</v>
      </c>
      <c r="AB247" s="104">
        <v>0</v>
      </c>
      <c r="AC247" s="104">
        <v>526</v>
      </c>
      <c r="AD247" s="104"/>
      <c r="AE247" s="104"/>
      <c r="AF247" s="104"/>
      <c r="AG247" s="104"/>
      <c r="AH247" s="104"/>
      <c r="AI247" s="104"/>
      <c r="AJ247" s="104"/>
      <c r="AK247" s="104"/>
      <c r="AL247" s="104"/>
      <c r="AM247" s="104"/>
      <c r="AN247" s="104"/>
      <c r="AO247" s="104"/>
      <c r="AP247" s="104"/>
      <c r="AQ247" s="104"/>
      <c r="AR247" s="104"/>
      <c r="AS247" s="104"/>
      <c r="AT247" s="104"/>
      <c r="AU247" s="104"/>
      <c r="AV247" s="104"/>
      <c r="AW247" s="104"/>
      <c r="AX247" s="104"/>
      <c r="AY247" s="104"/>
      <c r="AZ247" s="104"/>
      <c r="BA247" s="104"/>
      <c r="BB247" s="104"/>
      <c r="BC247" s="104"/>
      <c r="BD247" s="104"/>
      <c r="BE247" s="104"/>
      <c r="BF247" s="104"/>
      <c r="BG247" s="104"/>
      <c r="BH247" s="104"/>
      <c r="BI247" s="104"/>
      <c r="BJ247" s="104"/>
      <c r="BK247" s="104"/>
      <c r="CA247" s="104">
        <v>12</v>
      </c>
      <c r="CB247" s="104">
        <v>0</v>
      </c>
      <c r="CZ247" s="61">
        <v>2</v>
      </c>
    </row>
    <row r="248" spans="1:104" x14ac:dyDescent="0.2">
      <c r="A248" s="105"/>
      <c r="B248" s="106"/>
      <c r="C248" s="172" t="s">
        <v>44</v>
      </c>
      <c r="D248" s="173"/>
      <c r="E248" s="109">
        <v>0</v>
      </c>
      <c r="F248" s="110"/>
      <c r="G248" s="111"/>
      <c r="H248" s="112"/>
      <c r="I248" s="107"/>
      <c r="K248" s="107"/>
      <c r="M248" s="108" t="s">
        <v>44</v>
      </c>
      <c r="O248" s="94"/>
      <c r="Z248" s="104"/>
      <c r="AA248" s="104"/>
      <c r="AB248" s="104"/>
      <c r="AC248" s="104"/>
      <c r="AD248" s="104"/>
      <c r="AE248" s="104"/>
      <c r="AF248" s="104"/>
      <c r="AG248" s="104"/>
      <c r="AH248" s="104"/>
      <c r="AI248" s="104"/>
      <c r="AJ248" s="104"/>
      <c r="AK248" s="104"/>
      <c r="AL248" s="104"/>
      <c r="AM248" s="104"/>
      <c r="AN248" s="104"/>
      <c r="AO248" s="104"/>
      <c r="AP248" s="104"/>
      <c r="AQ248" s="104"/>
      <c r="AR248" s="104"/>
      <c r="AS248" s="104"/>
      <c r="AT248" s="104"/>
      <c r="AU248" s="104"/>
      <c r="AV248" s="104"/>
      <c r="AW248" s="104"/>
      <c r="AX248" s="104"/>
      <c r="AY248" s="104"/>
      <c r="AZ248" s="104"/>
      <c r="BA248" s="104"/>
      <c r="BB248" s="104"/>
      <c r="BC248" s="104"/>
      <c r="BD248" s="113" t="str">
        <f>C247</f>
        <v>Zrcadlo bílý lesk sklopné</v>
      </c>
      <c r="BE248" s="104"/>
      <c r="BF248" s="104"/>
      <c r="BG248" s="104"/>
      <c r="BH248" s="104"/>
      <c r="BI248" s="104"/>
      <c r="BJ248" s="104"/>
      <c r="BK248" s="104"/>
    </row>
    <row r="249" spans="1:104" x14ac:dyDescent="0.2">
      <c r="A249" s="105"/>
      <c r="B249" s="106"/>
      <c r="C249" s="172" t="s">
        <v>28</v>
      </c>
      <c r="D249" s="173"/>
      <c r="E249" s="109">
        <v>1</v>
      </c>
      <c r="F249" s="110"/>
      <c r="G249" s="111"/>
      <c r="H249" s="112"/>
      <c r="I249" s="107"/>
      <c r="K249" s="107"/>
      <c r="M249" s="108">
        <v>1</v>
      </c>
      <c r="O249" s="94"/>
      <c r="Z249" s="104"/>
      <c r="AA249" s="104"/>
      <c r="AB249" s="104"/>
      <c r="AC249" s="104"/>
      <c r="AD249" s="104"/>
      <c r="AE249" s="104"/>
      <c r="AF249" s="104"/>
      <c r="AG249" s="104"/>
      <c r="AH249" s="104"/>
      <c r="AI249" s="104"/>
      <c r="AJ249" s="104"/>
      <c r="AK249" s="104"/>
      <c r="AL249" s="104"/>
      <c r="AM249" s="104"/>
      <c r="AN249" s="104"/>
      <c r="AO249" s="104"/>
      <c r="AP249" s="104"/>
      <c r="AQ249" s="104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4"/>
      <c r="BD249" s="113" t="str">
        <f>C248</f>
        <v>2.NP:</v>
      </c>
      <c r="BE249" s="104"/>
      <c r="BF249" s="104"/>
      <c r="BG249" s="104"/>
      <c r="BH249" s="104"/>
      <c r="BI249" s="104"/>
      <c r="BJ249" s="104"/>
      <c r="BK249" s="104"/>
    </row>
    <row r="250" spans="1:104" x14ac:dyDescent="0.2">
      <c r="A250" s="105"/>
      <c r="B250" s="106"/>
      <c r="C250" s="172" t="s">
        <v>46</v>
      </c>
      <c r="D250" s="173"/>
      <c r="E250" s="109">
        <v>0</v>
      </c>
      <c r="F250" s="110"/>
      <c r="G250" s="111"/>
      <c r="H250" s="112"/>
      <c r="I250" s="107"/>
      <c r="K250" s="107"/>
      <c r="M250" s="108" t="s">
        <v>46</v>
      </c>
      <c r="O250" s="94"/>
      <c r="Z250" s="104"/>
      <c r="AA250" s="104"/>
      <c r="AB250" s="104"/>
      <c r="AC250" s="104"/>
      <c r="AD250" s="104"/>
      <c r="AE250" s="104"/>
      <c r="AF250" s="104"/>
      <c r="AG250" s="104"/>
      <c r="AH250" s="104"/>
      <c r="AI250" s="104"/>
      <c r="AJ250" s="104"/>
      <c r="AK250" s="104"/>
      <c r="AL250" s="104"/>
      <c r="AM250" s="104"/>
      <c r="AN250" s="104"/>
      <c r="AO250" s="104"/>
      <c r="AP250" s="104"/>
      <c r="AQ250" s="104"/>
      <c r="AR250" s="104"/>
      <c r="AS250" s="104"/>
      <c r="AT250" s="104"/>
      <c r="AU250" s="104"/>
      <c r="AV250" s="104"/>
      <c r="AW250" s="104"/>
      <c r="AX250" s="104"/>
      <c r="AY250" s="104"/>
      <c r="AZ250" s="104"/>
      <c r="BA250" s="104"/>
      <c r="BB250" s="104"/>
      <c r="BC250" s="104"/>
      <c r="BD250" s="113" t="str">
        <f>C249</f>
        <v>1</v>
      </c>
      <c r="BE250" s="104"/>
      <c r="BF250" s="104"/>
      <c r="BG250" s="104"/>
      <c r="BH250" s="104"/>
      <c r="BI250" s="104"/>
      <c r="BJ250" s="104"/>
      <c r="BK250" s="104"/>
    </row>
    <row r="251" spans="1:104" x14ac:dyDescent="0.2">
      <c r="A251" s="105"/>
      <c r="B251" s="106"/>
      <c r="C251" s="172" t="s">
        <v>28</v>
      </c>
      <c r="D251" s="173"/>
      <c r="E251" s="109">
        <v>1</v>
      </c>
      <c r="F251" s="110"/>
      <c r="G251" s="111"/>
      <c r="H251" s="112"/>
      <c r="I251" s="107"/>
      <c r="K251" s="107"/>
      <c r="M251" s="108">
        <v>1</v>
      </c>
      <c r="O251" s="94"/>
      <c r="Z251" s="104"/>
      <c r="AA251" s="104"/>
      <c r="AB251" s="104"/>
      <c r="AC251" s="104"/>
      <c r="AD251" s="104"/>
      <c r="AE251" s="104"/>
      <c r="AF251" s="104"/>
      <c r="AG251" s="104"/>
      <c r="AH251" s="104"/>
      <c r="AI251" s="104"/>
      <c r="AJ251" s="104"/>
      <c r="AK251" s="104"/>
      <c r="AL251" s="104"/>
      <c r="AM251" s="104"/>
      <c r="AN251" s="104"/>
      <c r="AO251" s="104"/>
      <c r="AP251" s="104"/>
      <c r="AQ251" s="104"/>
      <c r="AR251" s="104"/>
      <c r="AS251" s="104"/>
      <c r="AT251" s="104"/>
      <c r="AU251" s="104"/>
      <c r="AV251" s="104"/>
      <c r="AW251" s="104"/>
      <c r="AX251" s="104"/>
      <c r="AY251" s="104"/>
      <c r="AZ251" s="104"/>
      <c r="BA251" s="104"/>
      <c r="BB251" s="104"/>
      <c r="BC251" s="104"/>
      <c r="BD251" s="113" t="str">
        <f>C250</f>
        <v>3.NP:</v>
      </c>
      <c r="BE251" s="104"/>
      <c r="BF251" s="104"/>
      <c r="BG251" s="104"/>
      <c r="BH251" s="104"/>
      <c r="BI251" s="104"/>
      <c r="BJ251" s="104"/>
      <c r="BK251" s="104"/>
    </row>
    <row r="252" spans="1:104" x14ac:dyDescent="0.2">
      <c r="A252" s="95">
        <v>49</v>
      </c>
      <c r="B252" s="96" t="s">
        <v>209</v>
      </c>
      <c r="C252" s="97" t="s">
        <v>210</v>
      </c>
      <c r="D252" s="98" t="s">
        <v>211</v>
      </c>
      <c r="E252" s="99">
        <v>2</v>
      </c>
      <c r="F252" s="100"/>
      <c r="G252" s="101">
        <f>E252*F252</f>
        <v>0</v>
      </c>
      <c r="H252" s="102">
        <v>0</v>
      </c>
      <c r="I252" s="103">
        <f>E252*H252</f>
        <v>0</v>
      </c>
      <c r="J252" s="102"/>
      <c r="K252" s="103">
        <f>E252*J252</f>
        <v>0</v>
      </c>
      <c r="O252" s="94"/>
      <c r="Z252" s="104"/>
      <c r="AA252" s="104">
        <v>12</v>
      </c>
      <c r="AB252" s="104">
        <v>0</v>
      </c>
      <c r="AC252" s="104">
        <v>529</v>
      </c>
      <c r="AD252" s="104"/>
      <c r="AE252" s="104"/>
      <c r="AF252" s="104"/>
      <c r="AG252" s="104"/>
      <c r="AH252" s="104"/>
      <c r="AI252" s="104"/>
      <c r="AJ252" s="104"/>
      <c r="AK252" s="104"/>
      <c r="AL252" s="104"/>
      <c r="AM252" s="104"/>
      <c r="AN252" s="104"/>
      <c r="AO252" s="104"/>
      <c r="AP252" s="104"/>
      <c r="AQ252" s="104"/>
      <c r="AR252" s="104"/>
      <c r="AS252" s="104"/>
      <c r="AT252" s="104"/>
      <c r="AU252" s="104"/>
      <c r="AV252" s="104"/>
      <c r="AW252" s="104"/>
      <c r="AX252" s="104"/>
      <c r="AY252" s="104"/>
      <c r="AZ252" s="104"/>
      <c r="BA252" s="104"/>
      <c r="BB252" s="104"/>
      <c r="BC252" s="104"/>
      <c r="BD252" s="104"/>
      <c r="BE252" s="104"/>
      <c r="BF252" s="104"/>
      <c r="BG252" s="104"/>
      <c r="BH252" s="104"/>
      <c r="BI252" s="104"/>
      <c r="BJ252" s="104"/>
      <c r="BK252" s="104"/>
      <c r="CA252" s="104">
        <v>12</v>
      </c>
      <c r="CB252" s="104">
        <v>0</v>
      </c>
      <c r="CZ252" s="61">
        <v>2</v>
      </c>
    </row>
    <row r="253" spans="1:104" x14ac:dyDescent="0.2">
      <c r="A253" s="105"/>
      <c r="B253" s="106"/>
      <c r="C253" s="172" t="s">
        <v>44</v>
      </c>
      <c r="D253" s="173"/>
      <c r="E253" s="109">
        <v>0</v>
      </c>
      <c r="F253" s="110"/>
      <c r="G253" s="111"/>
      <c r="H253" s="112"/>
      <c r="I253" s="107"/>
      <c r="K253" s="107"/>
      <c r="M253" s="108" t="s">
        <v>44</v>
      </c>
      <c r="O253" s="94"/>
      <c r="Z253" s="104"/>
      <c r="AA253" s="104"/>
      <c r="AB253" s="104"/>
      <c r="AC253" s="104"/>
      <c r="AD253" s="104"/>
      <c r="AE253" s="104"/>
      <c r="AF253" s="104"/>
      <c r="AG253" s="104"/>
      <c r="AH253" s="104"/>
      <c r="AI253" s="104"/>
      <c r="AJ253" s="104"/>
      <c r="AK253" s="104"/>
      <c r="AL253" s="104"/>
      <c r="AM253" s="104"/>
      <c r="AN253" s="104"/>
      <c r="AO253" s="104"/>
      <c r="AP253" s="104"/>
      <c r="AQ253" s="104"/>
      <c r="AR253" s="104"/>
      <c r="AS253" s="104"/>
      <c r="AT253" s="104"/>
      <c r="AU253" s="104"/>
      <c r="AV253" s="104"/>
      <c r="AW253" s="104"/>
      <c r="AX253" s="104"/>
      <c r="AY253" s="104"/>
      <c r="AZ253" s="104"/>
      <c r="BA253" s="104"/>
      <c r="BB253" s="104"/>
      <c r="BC253" s="104"/>
      <c r="BD253" s="113" t="str">
        <f>C252</f>
        <v>Koupelnový regál</v>
      </c>
      <c r="BE253" s="104"/>
      <c r="BF253" s="104"/>
      <c r="BG253" s="104"/>
      <c r="BH253" s="104"/>
      <c r="BI253" s="104"/>
      <c r="BJ253" s="104"/>
      <c r="BK253" s="104"/>
    </row>
    <row r="254" spans="1:104" x14ac:dyDescent="0.2">
      <c r="A254" s="105"/>
      <c r="B254" s="106"/>
      <c r="C254" s="172" t="s">
        <v>28</v>
      </c>
      <c r="D254" s="173"/>
      <c r="E254" s="109">
        <v>1</v>
      </c>
      <c r="F254" s="110"/>
      <c r="G254" s="111"/>
      <c r="H254" s="112"/>
      <c r="I254" s="107"/>
      <c r="K254" s="107"/>
      <c r="M254" s="108">
        <v>1</v>
      </c>
      <c r="O254" s="94"/>
      <c r="Z254" s="104"/>
      <c r="AA254" s="104"/>
      <c r="AB254" s="104"/>
      <c r="AC254" s="104"/>
      <c r="AD254" s="104"/>
      <c r="AE254" s="104"/>
      <c r="AF254" s="104"/>
      <c r="AG254" s="104"/>
      <c r="AH254" s="104"/>
      <c r="AI254" s="104"/>
      <c r="AJ254" s="104"/>
      <c r="AK254" s="104"/>
      <c r="AL254" s="104"/>
      <c r="AM254" s="104"/>
      <c r="AN254" s="104"/>
      <c r="AO254" s="104"/>
      <c r="AP254" s="104"/>
      <c r="AQ254" s="104"/>
      <c r="AR254" s="104"/>
      <c r="AS254" s="104"/>
      <c r="AT254" s="104"/>
      <c r="AU254" s="104"/>
      <c r="AV254" s="104"/>
      <c r="AW254" s="104"/>
      <c r="AX254" s="104"/>
      <c r="AY254" s="104"/>
      <c r="AZ254" s="104"/>
      <c r="BA254" s="104"/>
      <c r="BB254" s="104"/>
      <c r="BC254" s="104"/>
      <c r="BD254" s="113" t="str">
        <f>C253</f>
        <v>2.NP:</v>
      </c>
      <c r="BE254" s="104"/>
      <c r="BF254" s="104"/>
      <c r="BG254" s="104"/>
      <c r="BH254" s="104"/>
      <c r="BI254" s="104"/>
      <c r="BJ254" s="104"/>
      <c r="BK254" s="104"/>
    </row>
    <row r="255" spans="1:104" x14ac:dyDescent="0.2">
      <c r="A255" s="105"/>
      <c r="B255" s="106"/>
      <c r="C255" s="172" t="s">
        <v>46</v>
      </c>
      <c r="D255" s="173"/>
      <c r="E255" s="109">
        <v>0</v>
      </c>
      <c r="F255" s="110"/>
      <c r="G255" s="111"/>
      <c r="H255" s="112"/>
      <c r="I255" s="107"/>
      <c r="K255" s="107"/>
      <c r="M255" s="108" t="s">
        <v>46</v>
      </c>
      <c r="O255" s="94"/>
      <c r="Z255" s="104"/>
      <c r="AA255" s="104"/>
      <c r="AB255" s="104"/>
      <c r="AC255" s="104"/>
      <c r="AD255" s="104"/>
      <c r="AE255" s="104"/>
      <c r="AF255" s="104"/>
      <c r="AG255" s="104"/>
      <c r="AH255" s="104"/>
      <c r="AI255" s="104"/>
      <c r="AJ255" s="104"/>
      <c r="AK255" s="104"/>
      <c r="AL255" s="104"/>
      <c r="AM255" s="104"/>
      <c r="AN255" s="104"/>
      <c r="AO255" s="104"/>
      <c r="AP255" s="104"/>
      <c r="AQ255" s="104"/>
      <c r="AR255" s="104"/>
      <c r="AS255" s="104"/>
      <c r="AT255" s="104"/>
      <c r="AU255" s="104"/>
      <c r="AV255" s="104"/>
      <c r="AW255" s="104"/>
      <c r="AX255" s="104"/>
      <c r="AY255" s="104"/>
      <c r="AZ255" s="104"/>
      <c r="BA255" s="104"/>
      <c r="BB255" s="104"/>
      <c r="BC255" s="104"/>
      <c r="BD255" s="113" t="str">
        <f>C254</f>
        <v>1</v>
      </c>
      <c r="BE255" s="104"/>
      <c r="BF255" s="104"/>
      <c r="BG255" s="104"/>
      <c r="BH255" s="104"/>
      <c r="BI255" s="104"/>
      <c r="BJ255" s="104"/>
      <c r="BK255" s="104"/>
    </row>
    <row r="256" spans="1:104" x14ac:dyDescent="0.2">
      <c r="A256" s="105"/>
      <c r="B256" s="106"/>
      <c r="C256" s="172" t="s">
        <v>28</v>
      </c>
      <c r="D256" s="173"/>
      <c r="E256" s="109">
        <v>1</v>
      </c>
      <c r="F256" s="110"/>
      <c r="G256" s="111"/>
      <c r="H256" s="112"/>
      <c r="I256" s="107"/>
      <c r="K256" s="107"/>
      <c r="M256" s="108">
        <v>1</v>
      </c>
      <c r="O256" s="94"/>
      <c r="Z256" s="104"/>
      <c r="AA256" s="104"/>
      <c r="AB256" s="104"/>
      <c r="AC256" s="104"/>
      <c r="AD256" s="104"/>
      <c r="AE256" s="104"/>
      <c r="AF256" s="104"/>
      <c r="AG256" s="104"/>
      <c r="AH256" s="104"/>
      <c r="AI256" s="104"/>
      <c r="AJ256" s="104"/>
      <c r="AK256" s="104"/>
      <c r="AL256" s="104"/>
      <c r="AM256" s="104"/>
      <c r="AN256" s="104"/>
      <c r="AO256" s="104"/>
      <c r="AP256" s="104"/>
      <c r="AQ256" s="104"/>
      <c r="AR256" s="104"/>
      <c r="AS256" s="104"/>
      <c r="AT256" s="104"/>
      <c r="AU256" s="104"/>
      <c r="AV256" s="104"/>
      <c r="AW256" s="104"/>
      <c r="AX256" s="104"/>
      <c r="AY256" s="104"/>
      <c r="AZ256" s="104"/>
      <c r="BA256" s="104"/>
      <c r="BB256" s="104"/>
      <c r="BC256" s="104"/>
      <c r="BD256" s="113" t="str">
        <f>C255</f>
        <v>3.NP:</v>
      </c>
      <c r="BE256" s="104"/>
      <c r="BF256" s="104"/>
      <c r="BG256" s="104"/>
      <c r="BH256" s="104"/>
      <c r="BI256" s="104"/>
      <c r="BJ256" s="104"/>
      <c r="BK256" s="104"/>
    </row>
    <row r="257" spans="1:104" x14ac:dyDescent="0.2">
      <c r="A257" s="114" t="s">
        <v>30</v>
      </c>
      <c r="B257" s="115" t="s">
        <v>203</v>
      </c>
      <c r="C257" s="116" t="s">
        <v>204</v>
      </c>
      <c r="D257" s="117"/>
      <c r="E257" s="118"/>
      <c r="F257" s="118"/>
      <c r="G257" s="119">
        <f>SUM(G241:G256)</f>
        <v>0</v>
      </c>
      <c r="H257" s="120"/>
      <c r="I257" s="121">
        <f>SUM(I241:I256)</f>
        <v>2.1800000000009558E-2</v>
      </c>
      <c r="J257" s="122"/>
      <c r="K257" s="121">
        <f>SUM(K241:K256)</f>
        <v>0</v>
      </c>
      <c r="O257" s="94"/>
      <c r="X257" s="123">
        <f>K257</f>
        <v>0</v>
      </c>
      <c r="Y257" s="123">
        <f>I257</f>
        <v>2.1800000000009558E-2</v>
      </c>
      <c r="Z257" s="124">
        <f>G257</f>
        <v>0</v>
      </c>
      <c r="AA257" s="104"/>
      <c r="AB257" s="104"/>
      <c r="AC257" s="104"/>
      <c r="AD257" s="104"/>
      <c r="AE257" s="104"/>
      <c r="AF257" s="104"/>
      <c r="AG257" s="104"/>
      <c r="AH257" s="104"/>
      <c r="AI257" s="104"/>
      <c r="AJ257" s="104"/>
      <c r="AK257" s="104"/>
      <c r="AL257" s="104"/>
      <c r="AM257" s="104"/>
      <c r="AN257" s="104"/>
      <c r="AO257" s="104"/>
      <c r="AP257" s="104"/>
      <c r="AQ257" s="104"/>
      <c r="AR257" s="104"/>
      <c r="AS257" s="104"/>
      <c r="AT257" s="104"/>
      <c r="AU257" s="104"/>
      <c r="AV257" s="104"/>
      <c r="AW257" s="104"/>
      <c r="AX257" s="104"/>
      <c r="AY257" s="104"/>
      <c r="AZ257" s="104"/>
      <c r="BA257" s="125"/>
      <c r="BB257" s="125"/>
      <c r="BC257" s="125"/>
      <c r="BD257" s="125"/>
      <c r="BE257" s="125"/>
      <c r="BF257" s="125"/>
      <c r="BG257" s="104"/>
      <c r="BH257" s="104"/>
      <c r="BI257" s="104"/>
      <c r="BJ257" s="104"/>
      <c r="BK257" s="104"/>
    </row>
    <row r="258" spans="1:104" ht="14.25" customHeight="1" x14ac:dyDescent="0.2">
      <c r="A258" s="86" t="s">
        <v>27</v>
      </c>
      <c r="B258" s="87" t="s">
        <v>212</v>
      </c>
      <c r="C258" s="88" t="s">
        <v>213</v>
      </c>
      <c r="D258" s="89"/>
      <c r="E258" s="90"/>
      <c r="F258" s="90"/>
      <c r="G258" s="91"/>
      <c r="H258" s="92"/>
      <c r="I258" s="93"/>
      <c r="J258" s="92"/>
      <c r="K258" s="93"/>
      <c r="O258" s="94"/>
    </row>
    <row r="259" spans="1:104" x14ac:dyDescent="0.2">
      <c r="A259" s="95">
        <v>50</v>
      </c>
      <c r="B259" s="96" t="s">
        <v>214</v>
      </c>
      <c r="C259" s="97" t="s">
        <v>215</v>
      </c>
      <c r="D259" s="98" t="s">
        <v>131</v>
      </c>
      <c r="E259" s="99">
        <v>4.4579894119993098</v>
      </c>
      <c r="F259" s="100"/>
      <c r="G259" s="101">
        <f t="shared" ref="G259:G266" si="5">E259*F259</f>
        <v>0</v>
      </c>
      <c r="H259" s="102">
        <v>0</v>
      </c>
      <c r="I259" s="103">
        <f t="shared" ref="I259:I266" si="6">E259*H259</f>
        <v>0</v>
      </c>
      <c r="J259" s="102"/>
      <c r="K259" s="103">
        <f t="shared" ref="K259:K266" si="7">E259*J259</f>
        <v>0</v>
      </c>
      <c r="O259" s="94"/>
      <c r="Z259" s="104"/>
      <c r="AA259" s="104">
        <v>8</v>
      </c>
      <c r="AB259" s="104">
        <v>0</v>
      </c>
      <c r="AC259" s="104">
        <v>3</v>
      </c>
      <c r="AD259" s="104"/>
      <c r="AE259" s="104"/>
      <c r="AF259" s="104"/>
      <c r="AG259" s="104"/>
      <c r="AH259" s="104"/>
      <c r="AI259" s="104"/>
      <c r="AJ259" s="104"/>
      <c r="AK259" s="104"/>
      <c r="AL259" s="104"/>
      <c r="AM259" s="104"/>
      <c r="AN259" s="104"/>
      <c r="AO259" s="104"/>
      <c r="AP259" s="104"/>
      <c r="AQ259" s="104"/>
      <c r="AR259" s="104"/>
      <c r="AS259" s="104"/>
      <c r="AT259" s="104"/>
      <c r="AU259" s="104"/>
      <c r="AV259" s="104"/>
      <c r="AW259" s="104"/>
      <c r="AX259" s="104"/>
      <c r="AY259" s="104"/>
      <c r="AZ259" s="104"/>
      <c r="BA259" s="104"/>
      <c r="BB259" s="104"/>
      <c r="BC259" s="104"/>
      <c r="BD259" s="104"/>
      <c r="BE259" s="104"/>
      <c r="BF259" s="104"/>
      <c r="BG259" s="104"/>
      <c r="BH259" s="104"/>
      <c r="BI259" s="104"/>
      <c r="BJ259" s="104"/>
      <c r="BK259" s="104"/>
      <c r="CA259" s="104">
        <v>8</v>
      </c>
      <c r="CB259" s="104">
        <v>0</v>
      </c>
      <c r="CZ259" s="61">
        <v>1</v>
      </c>
    </row>
    <row r="260" spans="1:104" x14ac:dyDescent="0.2">
      <c r="A260" s="95">
        <v>51</v>
      </c>
      <c r="B260" s="96" t="s">
        <v>216</v>
      </c>
      <c r="C260" s="97" t="s">
        <v>217</v>
      </c>
      <c r="D260" s="98" t="s">
        <v>131</v>
      </c>
      <c r="E260" s="99">
        <v>2.22899470599965</v>
      </c>
      <c r="F260" s="100"/>
      <c r="G260" s="101">
        <f t="shared" si="5"/>
        <v>0</v>
      </c>
      <c r="H260" s="102">
        <v>0</v>
      </c>
      <c r="I260" s="103">
        <f t="shared" si="6"/>
        <v>0</v>
      </c>
      <c r="J260" s="102"/>
      <c r="K260" s="103">
        <f t="shared" si="7"/>
        <v>0</v>
      </c>
      <c r="O260" s="94"/>
      <c r="Z260" s="104"/>
      <c r="AA260" s="104">
        <v>8</v>
      </c>
      <c r="AB260" s="104">
        <v>0</v>
      </c>
      <c r="AC260" s="104">
        <v>3</v>
      </c>
      <c r="AD260" s="104"/>
      <c r="AE260" s="104"/>
      <c r="AF260" s="104"/>
      <c r="AG260" s="104"/>
      <c r="AH260" s="104"/>
      <c r="AI260" s="104"/>
      <c r="AJ260" s="104"/>
      <c r="AK260" s="104"/>
      <c r="AL260" s="104"/>
      <c r="AM260" s="104"/>
      <c r="AN260" s="104"/>
      <c r="AO260" s="104"/>
      <c r="AP260" s="104"/>
      <c r="AQ260" s="104"/>
      <c r="AR260" s="104"/>
      <c r="AS260" s="104"/>
      <c r="AT260" s="104"/>
      <c r="AU260" s="104"/>
      <c r="AV260" s="104"/>
      <c r="AW260" s="104"/>
      <c r="AX260" s="104"/>
      <c r="AY260" s="104"/>
      <c r="AZ260" s="104"/>
      <c r="BA260" s="104"/>
      <c r="BB260" s="104"/>
      <c r="BC260" s="104"/>
      <c r="BD260" s="104"/>
      <c r="BE260" s="104"/>
      <c r="BF260" s="104"/>
      <c r="BG260" s="104"/>
      <c r="BH260" s="104"/>
      <c r="BI260" s="104"/>
      <c r="BJ260" s="104"/>
      <c r="BK260" s="104"/>
      <c r="CA260" s="104">
        <v>8</v>
      </c>
      <c r="CB260" s="104">
        <v>0</v>
      </c>
      <c r="CZ260" s="61">
        <v>1</v>
      </c>
    </row>
    <row r="261" spans="1:104" x14ac:dyDescent="0.2">
      <c r="A261" s="95">
        <v>52</v>
      </c>
      <c r="B261" s="96" t="s">
        <v>218</v>
      </c>
      <c r="C261" s="97" t="s">
        <v>219</v>
      </c>
      <c r="D261" s="98" t="s">
        <v>131</v>
      </c>
      <c r="E261" s="99">
        <v>4.4579894119993098</v>
      </c>
      <c r="F261" s="100"/>
      <c r="G261" s="101">
        <f t="shared" si="5"/>
        <v>0</v>
      </c>
      <c r="H261" s="102">
        <v>0</v>
      </c>
      <c r="I261" s="103">
        <f t="shared" si="6"/>
        <v>0</v>
      </c>
      <c r="J261" s="102"/>
      <c r="K261" s="103">
        <f t="shared" si="7"/>
        <v>0</v>
      </c>
      <c r="O261" s="94"/>
      <c r="Z261" s="104"/>
      <c r="AA261" s="104">
        <v>8</v>
      </c>
      <c r="AB261" s="104">
        <v>0</v>
      </c>
      <c r="AC261" s="104">
        <v>3</v>
      </c>
      <c r="AD261" s="104"/>
      <c r="AE261" s="104"/>
      <c r="AF261" s="104"/>
      <c r="AG261" s="104"/>
      <c r="AH261" s="104"/>
      <c r="AI261" s="104"/>
      <c r="AJ261" s="104"/>
      <c r="AK261" s="104"/>
      <c r="AL261" s="104"/>
      <c r="AM261" s="104"/>
      <c r="AN261" s="104"/>
      <c r="AO261" s="104"/>
      <c r="AP261" s="104"/>
      <c r="AQ261" s="104"/>
      <c r="AR261" s="104"/>
      <c r="AS261" s="104"/>
      <c r="AT261" s="104"/>
      <c r="AU261" s="104"/>
      <c r="AV261" s="104"/>
      <c r="AW261" s="104"/>
      <c r="AX261" s="104"/>
      <c r="AY261" s="104"/>
      <c r="AZ261" s="104"/>
      <c r="BA261" s="104"/>
      <c r="BB261" s="104"/>
      <c r="BC261" s="104"/>
      <c r="BD261" s="104"/>
      <c r="BE261" s="104"/>
      <c r="BF261" s="104"/>
      <c r="BG261" s="104"/>
      <c r="BH261" s="104"/>
      <c r="BI261" s="104"/>
      <c r="BJ261" s="104"/>
      <c r="BK261" s="104"/>
      <c r="CA261" s="104">
        <v>8</v>
      </c>
      <c r="CB261" s="104">
        <v>0</v>
      </c>
      <c r="CZ261" s="61">
        <v>1</v>
      </c>
    </row>
    <row r="262" spans="1:104" x14ac:dyDescent="0.2">
      <c r="A262" s="95">
        <v>53</v>
      </c>
      <c r="B262" s="96" t="s">
        <v>220</v>
      </c>
      <c r="C262" s="97" t="s">
        <v>221</v>
      </c>
      <c r="D262" s="98" t="s">
        <v>131</v>
      </c>
      <c r="E262" s="99">
        <v>4.4579894119993098</v>
      </c>
      <c r="F262" s="100"/>
      <c r="G262" s="101">
        <f t="shared" si="5"/>
        <v>0</v>
      </c>
      <c r="H262" s="102">
        <v>0</v>
      </c>
      <c r="I262" s="103">
        <f t="shared" si="6"/>
        <v>0</v>
      </c>
      <c r="J262" s="102"/>
      <c r="K262" s="103">
        <f t="shared" si="7"/>
        <v>0</v>
      </c>
      <c r="O262" s="94"/>
      <c r="Z262" s="104"/>
      <c r="AA262" s="104">
        <v>8</v>
      </c>
      <c r="AB262" s="104">
        <v>0</v>
      </c>
      <c r="AC262" s="104">
        <v>3</v>
      </c>
      <c r="AD262" s="104"/>
      <c r="AE262" s="104"/>
      <c r="AF262" s="104"/>
      <c r="AG262" s="104"/>
      <c r="AH262" s="104"/>
      <c r="AI262" s="104"/>
      <c r="AJ262" s="104"/>
      <c r="AK262" s="104"/>
      <c r="AL262" s="104"/>
      <c r="AM262" s="104"/>
      <c r="AN262" s="104"/>
      <c r="AO262" s="104"/>
      <c r="AP262" s="104"/>
      <c r="AQ262" s="104"/>
      <c r="AR262" s="104"/>
      <c r="AS262" s="104"/>
      <c r="AT262" s="104"/>
      <c r="AU262" s="104"/>
      <c r="AV262" s="104"/>
      <c r="AW262" s="104"/>
      <c r="AX262" s="104"/>
      <c r="AY262" s="104"/>
      <c r="AZ262" s="104"/>
      <c r="BA262" s="104"/>
      <c r="BB262" s="104"/>
      <c r="BC262" s="104"/>
      <c r="BD262" s="104"/>
      <c r="BE262" s="104"/>
      <c r="BF262" s="104"/>
      <c r="BG262" s="104"/>
      <c r="BH262" s="104"/>
      <c r="BI262" s="104"/>
      <c r="BJ262" s="104"/>
      <c r="BK262" s="104"/>
      <c r="CA262" s="104">
        <v>8</v>
      </c>
      <c r="CB262" s="104">
        <v>0</v>
      </c>
      <c r="CZ262" s="61">
        <v>1</v>
      </c>
    </row>
    <row r="263" spans="1:104" x14ac:dyDescent="0.2">
      <c r="A263" s="95">
        <v>54</v>
      </c>
      <c r="B263" s="96" t="s">
        <v>222</v>
      </c>
      <c r="C263" s="97" t="s">
        <v>223</v>
      </c>
      <c r="D263" s="98" t="s">
        <v>131</v>
      </c>
      <c r="E263" s="99">
        <v>17.8319576479972</v>
      </c>
      <c r="F263" s="100"/>
      <c r="G263" s="101">
        <f t="shared" si="5"/>
        <v>0</v>
      </c>
      <c r="H263" s="102">
        <v>0</v>
      </c>
      <c r="I263" s="103">
        <f t="shared" si="6"/>
        <v>0</v>
      </c>
      <c r="J263" s="102"/>
      <c r="K263" s="103">
        <f t="shared" si="7"/>
        <v>0</v>
      </c>
      <c r="O263" s="94"/>
      <c r="Z263" s="104"/>
      <c r="AA263" s="104">
        <v>8</v>
      </c>
      <c r="AB263" s="104">
        <v>0</v>
      </c>
      <c r="AC263" s="104">
        <v>3</v>
      </c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04"/>
      <c r="AN263" s="104"/>
      <c r="AO263" s="104"/>
      <c r="AP263" s="104"/>
      <c r="AQ263" s="104"/>
      <c r="AR263" s="104"/>
      <c r="AS263" s="104"/>
      <c r="AT263" s="104"/>
      <c r="AU263" s="104"/>
      <c r="AV263" s="104"/>
      <c r="AW263" s="104"/>
      <c r="AX263" s="104"/>
      <c r="AY263" s="104"/>
      <c r="AZ263" s="104"/>
      <c r="BA263" s="104"/>
      <c r="BB263" s="104"/>
      <c r="BC263" s="104"/>
      <c r="BD263" s="104"/>
      <c r="BE263" s="104"/>
      <c r="BF263" s="104"/>
      <c r="BG263" s="104"/>
      <c r="BH263" s="104"/>
      <c r="BI263" s="104"/>
      <c r="BJ263" s="104"/>
      <c r="BK263" s="104"/>
      <c r="CA263" s="104">
        <v>8</v>
      </c>
      <c r="CB263" s="104">
        <v>0</v>
      </c>
      <c r="CZ263" s="61">
        <v>1</v>
      </c>
    </row>
    <row r="264" spans="1:104" x14ac:dyDescent="0.2">
      <c r="A264" s="95">
        <v>55</v>
      </c>
      <c r="B264" s="96" t="s">
        <v>224</v>
      </c>
      <c r="C264" s="97" t="s">
        <v>225</v>
      </c>
      <c r="D264" s="98" t="s">
        <v>131</v>
      </c>
      <c r="E264" s="99">
        <v>4.4579894119993098</v>
      </c>
      <c r="F264" s="100"/>
      <c r="G264" s="101">
        <f t="shared" si="5"/>
        <v>0</v>
      </c>
      <c r="H264" s="102">
        <v>0</v>
      </c>
      <c r="I264" s="103">
        <f t="shared" si="6"/>
        <v>0</v>
      </c>
      <c r="J264" s="102"/>
      <c r="K264" s="103">
        <f t="shared" si="7"/>
        <v>0</v>
      </c>
      <c r="O264" s="94"/>
      <c r="Z264" s="104"/>
      <c r="AA264" s="104">
        <v>8</v>
      </c>
      <c r="AB264" s="104">
        <v>0</v>
      </c>
      <c r="AC264" s="104">
        <v>3</v>
      </c>
      <c r="AD264" s="104"/>
      <c r="AE264" s="104"/>
      <c r="AF264" s="104"/>
      <c r="AG264" s="104"/>
      <c r="AH264" s="104"/>
      <c r="AI264" s="104"/>
      <c r="AJ264" s="104"/>
      <c r="AK264" s="104"/>
      <c r="AL264" s="104"/>
      <c r="AM264" s="104"/>
      <c r="AN264" s="104"/>
      <c r="AO264" s="104"/>
      <c r="AP264" s="104"/>
      <c r="AQ264" s="104"/>
      <c r="AR264" s="104"/>
      <c r="AS264" s="104"/>
      <c r="AT264" s="104"/>
      <c r="AU264" s="104"/>
      <c r="AV264" s="104"/>
      <c r="AW264" s="104"/>
      <c r="AX264" s="104"/>
      <c r="AY264" s="104"/>
      <c r="AZ264" s="104"/>
      <c r="BA264" s="104"/>
      <c r="BB264" s="104"/>
      <c r="BC264" s="104"/>
      <c r="BD264" s="104"/>
      <c r="BE264" s="104"/>
      <c r="BF264" s="104"/>
      <c r="BG264" s="104"/>
      <c r="BH264" s="104"/>
      <c r="BI264" s="104"/>
      <c r="BJ264" s="104"/>
      <c r="BK264" s="104"/>
      <c r="CA264" s="104">
        <v>8</v>
      </c>
      <c r="CB264" s="104">
        <v>0</v>
      </c>
      <c r="CZ264" s="61">
        <v>1</v>
      </c>
    </row>
    <row r="265" spans="1:104" x14ac:dyDescent="0.2">
      <c r="A265" s="95">
        <v>56</v>
      </c>
      <c r="B265" s="96" t="s">
        <v>226</v>
      </c>
      <c r="C265" s="97" t="s">
        <v>227</v>
      </c>
      <c r="D265" s="98" t="s">
        <v>131</v>
      </c>
      <c r="E265" s="99">
        <v>4.4579894119993098</v>
      </c>
      <c r="F265" s="100"/>
      <c r="G265" s="101">
        <f t="shared" si="5"/>
        <v>0</v>
      </c>
      <c r="H265" s="102">
        <v>0</v>
      </c>
      <c r="I265" s="103">
        <f t="shared" si="6"/>
        <v>0</v>
      </c>
      <c r="J265" s="102"/>
      <c r="K265" s="103">
        <f t="shared" si="7"/>
        <v>0</v>
      </c>
      <c r="O265" s="94"/>
      <c r="Z265" s="104"/>
      <c r="AA265" s="104">
        <v>8</v>
      </c>
      <c r="AB265" s="104">
        <v>0</v>
      </c>
      <c r="AC265" s="104">
        <v>3</v>
      </c>
      <c r="AD265" s="104"/>
      <c r="AE265" s="104"/>
      <c r="AF265" s="104"/>
      <c r="AG265" s="104"/>
      <c r="AH265" s="104"/>
      <c r="AI265" s="104"/>
      <c r="AJ265" s="104"/>
      <c r="AK265" s="104"/>
      <c r="AL265" s="104"/>
      <c r="AM265" s="104"/>
      <c r="AN265" s="104"/>
      <c r="AO265" s="104"/>
      <c r="AP265" s="104"/>
      <c r="AQ265" s="104"/>
      <c r="AR265" s="104"/>
      <c r="AS265" s="104"/>
      <c r="AT265" s="104"/>
      <c r="AU265" s="104"/>
      <c r="AV265" s="104"/>
      <c r="AW265" s="104"/>
      <c r="AX265" s="104"/>
      <c r="AY265" s="104"/>
      <c r="AZ265" s="104"/>
      <c r="BA265" s="104"/>
      <c r="BB265" s="104"/>
      <c r="BC265" s="104"/>
      <c r="BD265" s="104"/>
      <c r="BE265" s="104"/>
      <c r="BF265" s="104"/>
      <c r="BG265" s="104"/>
      <c r="BH265" s="104"/>
      <c r="BI265" s="104"/>
      <c r="BJ265" s="104"/>
      <c r="BK265" s="104"/>
      <c r="CA265" s="104">
        <v>8</v>
      </c>
      <c r="CB265" s="104">
        <v>0</v>
      </c>
      <c r="CZ265" s="61">
        <v>1</v>
      </c>
    </row>
    <row r="266" spans="1:104" x14ac:dyDescent="0.2">
      <c r="A266" s="95">
        <v>57</v>
      </c>
      <c r="B266" s="96" t="s">
        <v>228</v>
      </c>
      <c r="C266" s="97" t="s">
        <v>229</v>
      </c>
      <c r="D266" s="98" t="s">
        <v>131</v>
      </c>
      <c r="E266" s="99">
        <v>4.4579894119993098</v>
      </c>
      <c r="F266" s="100"/>
      <c r="G266" s="101">
        <f t="shared" si="5"/>
        <v>0</v>
      </c>
      <c r="H266" s="102">
        <v>0</v>
      </c>
      <c r="I266" s="103">
        <f t="shared" si="6"/>
        <v>0</v>
      </c>
      <c r="J266" s="102"/>
      <c r="K266" s="103">
        <f t="shared" si="7"/>
        <v>0</v>
      </c>
      <c r="O266" s="94"/>
      <c r="Z266" s="104"/>
      <c r="AA266" s="104">
        <v>8</v>
      </c>
      <c r="AB266" s="104">
        <v>0</v>
      </c>
      <c r="AC266" s="104">
        <v>3</v>
      </c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4"/>
      <c r="AS266" s="104"/>
      <c r="AT266" s="104"/>
      <c r="AU266" s="104"/>
      <c r="AV266" s="104"/>
      <c r="AW266" s="104"/>
      <c r="AX266" s="104"/>
      <c r="AY266" s="104"/>
      <c r="AZ266" s="104"/>
      <c r="BA266" s="104"/>
      <c r="BB266" s="104"/>
      <c r="BC266" s="104"/>
      <c r="BD266" s="104"/>
      <c r="BE266" s="104"/>
      <c r="BF266" s="104"/>
      <c r="BG266" s="104"/>
      <c r="BH266" s="104"/>
      <c r="BI266" s="104"/>
      <c r="BJ266" s="104"/>
      <c r="BK266" s="104"/>
      <c r="CA266" s="104">
        <v>8</v>
      </c>
      <c r="CB266" s="104">
        <v>0</v>
      </c>
      <c r="CZ266" s="61">
        <v>1</v>
      </c>
    </row>
    <row r="267" spans="1:104" x14ac:dyDescent="0.2">
      <c r="A267" s="114" t="s">
        <v>30</v>
      </c>
      <c r="B267" s="115" t="s">
        <v>212</v>
      </c>
      <c r="C267" s="116" t="s">
        <v>213</v>
      </c>
      <c r="D267" s="117"/>
      <c r="E267" s="118"/>
      <c r="F267" s="118"/>
      <c r="G267" s="119">
        <f>SUM(G258:G266)</f>
        <v>0</v>
      </c>
      <c r="H267" s="120"/>
      <c r="I267" s="121">
        <f>SUM(I258:I266)</f>
        <v>0</v>
      </c>
      <c r="J267" s="122"/>
      <c r="K267" s="121">
        <f>SUM(K258:K266)</f>
        <v>0</v>
      </c>
      <c r="O267" s="94"/>
      <c r="X267" s="123">
        <f>K267</f>
        <v>0</v>
      </c>
      <c r="Y267" s="123">
        <f>I267</f>
        <v>0</v>
      </c>
      <c r="Z267" s="124">
        <f>G267</f>
        <v>0</v>
      </c>
      <c r="AA267" s="104"/>
      <c r="AB267" s="104"/>
      <c r="AC267" s="104"/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/>
      <c r="AR267" s="104"/>
      <c r="AS267" s="104"/>
      <c r="AT267" s="104"/>
      <c r="AU267" s="104"/>
      <c r="AV267" s="104"/>
      <c r="AW267" s="104"/>
      <c r="AX267" s="104"/>
      <c r="AY267" s="104"/>
      <c r="AZ267" s="104"/>
      <c r="BA267" s="125"/>
      <c r="BB267" s="125"/>
      <c r="BC267" s="125"/>
      <c r="BD267" s="125"/>
      <c r="BE267" s="125"/>
      <c r="BF267" s="125"/>
      <c r="BG267" s="104"/>
      <c r="BH267" s="104"/>
      <c r="BI267" s="104"/>
      <c r="BJ267" s="104"/>
      <c r="BK267" s="104"/>
    </row>
    <row r="268" spans="1:104" x14ac:dyDescent="0.2">
      <c r="A268" s="126" t="s">
        <v>31</v>
      </c>
      <c r="B268" s="127" t="s">
        <v>32</v>
      </c>
      <c r="C268" s="128"/>
      <c r="D268" s="129"/>
      <c r="E268" s="130"/>
      <c r="F268" s="130"/>
      <c r="G268" s="131">
        <f>SUM(Z7:Z268)</f>
        <v>0</v>
      </c>
      <c r="H268" s="132"/>
      <c r="I268" s="133">
        <f>SUM(Y7:Y268)</f>
        <v>3.5471322340003919</v>
      </c>
      <c r="J268" s="132"/>
      <c r="K268" s="133">
        <f>SUM(X7:X268)</f>
        <v>-4.4579894119993089</v>
      </c>
      <c r="O268" s="94"/>
      <c r="BA268" s="134"/>
      <c r="BB268" s="134"/>
      <c r="BC268" s="134"/>
      <c r="BD268" s="134"/>
      <c r="BE268" s="134"/>
      <c r="BF268" s="134"/>
    </row>
    <row r="269" spans="1:104" x14ac:dyDescent="0.2">
      <c r="E269" s="61"/>
    </row>
    <row r="270" spans="1:104" x14ac:dyDescent="0.2">
      <c r="E270" s="61"/>
    </row>
    <row r="271" spans="1:104" x14ac:dyDescent="0.2">
      <c r="E271" s="61"/>
    </row>
    <row r="272" spans="1:104" x14ac:dyDescent="0.2">
      <c r="E272" s="61"/>
    </row>
    <row r="273" spans="5:5" x14ac:dyDescent="0.2">
      <c r="E273" s="61"/>
    </row>
    <row r="274" spans="5:5" x14ac:dyDescent="0.2">
      <c r="E274" s="61"/>
    </row>
    <row r="275" spans="5:5" x14ac:dyDescent="0.2">
      <c r="E275" s="61"/>
    </row>
    <row r="276" spans="5:5" x14ac:dyDescent="0.2">
      <c r="E276" s="61"/>
    </row>
    <row r="277" spans="5:5" x14ac:dyDescent="0.2">
      <c r="E277" s="61"/>
    </row>
    <row r="278" spans="5:5" x14ac:dyDescent="0.2">
      <c r="E278" s="61"/>
    </row>
    <row r="279" spans="5:5" x14ac:dyDescent="0.2">
      <c r="E279" s="61"/>
    </row>
    <row r="280" spans="5:5" x14ac:dyDescent="0.2">
      <c r="E280" s="61"/>
    </row>
    <row r="281" spans="5:5" x14ac:dyDescent="0.2">
      <c r="E281" s="61"/>
    </row>
    <row r="282" spans="5:5" x14ac:dyDescent="0.2">
      <c r="E282" s="61"/>
    </row>
    <row r="283" spans="5:5" x14ac:dyDescent="0.2">
      <c r="E283" s="61"/>
    </row>
    <row r="284" spans="5:5" x14ac:dyDescent="0.2">
      <c r="E284" s="61"/>
    </row>
    <row r="285" spans="5:5" x14ac:dyDescent="0.2">
      <c r="E285" s="61"/>
    </row>
    <row r="286" spans="5:5" x14ac:dyDescent="0.2">
      <c r="E286" s="61"/>
    </row>
    <row r="287" spans="5:5" x14ac:dyDescent="0.2">
      <c r="E287" s="61"/>
    </row>
    <row r="288" spans="5:5" x14ac:dyDescent="0.2">
      <c r="E288" s="61"/>
    </row>
    <row r="289" spans="5:5" x14ac:dyDescent="0.2">
      <c r="E289" s="61"/>
    </row>
    <row r="290" spans="5:5" x14ac:dyDescent="0.2">
      <c r="E290" s="61"/>
    </row>
    <row r="291" spans="5:5" x14ac:dyDescent="0.2">
      <c r="E291" s="61"/>
    </row>
    <row r="292" spans="5:5" x14ac:dyDescent="0.2">
      <c r="E292" s="61"/>
    </row>
    <row r="293" spans="5:5" x14ac:dyDescent="0.2">
      <c r="E293" s="61"/>
    </row>
    <row r="294" spans="5:5" x14ac:dyDescent="0.2">
      <c r="E294" s="61"/>
    </row>
    <row r="295" spans="5:5" x14ac:dyDescent="0.2">
      <c r="E295" s="61"/>
    </row>
    <row r="296" spans="5:5" x14ac:dyDescent="0.2">
      <c r="E296" s="61"/>
    </row>
    <row r="297" spans="5:5" x14ac:dyDescent="0.2">
      <c r="E297" s="61"/>
    </row>
    <row r="298" spans="5:5" x14ac:dyDescent="0.2">
      <c r="E298" s="61"/>
    </row>
    <row r="299" spans="5:5" x14ac:dyDescent="0.2">
      <c r="E299" s="61"/>
    </row>
    <row r="300" spans="5:5" x14ac:dyDescent="0.2">
      <c r="E300" s="61"/>
    </row>
    <row r="301" spans="5:5" x14ac:dyDescent="0.2">
      <c r="E301" s="61"/>
    </row>
    <row r="302" spans="5:5" x14ac:dyDescent="0.2">
      <c r="E302" s="61"/>
    </row>
    <row r="303" spans="5:5" x14ac:dyDescent="0.2">
      <c r="E303" s="61"/>
    </row>
    <row r="304" spans="5:5" x14ac:dyDescent="0.2">
      <c r="E304" s="61"/>
    </row>
    <row r="305" spans="5:5" x14ac:dyDescent="0.2">
      <c r="E305" s="61"/>
    </row>
    <row r="306" spans="5:5" x14ac:dyDescent="0.2">
      <c r="E306" s="61"/>
    </row>
    <row r="307" spans="5:5" x14ac:dyDescent="0.2">
      <c r="E307" s="61"/>
    </row>
    <row r="308" spans="5:5" x14ac:dyDescent="0.2">
      <c r="E308" s="61"/>
    </row>
    <row r="309" spans="5:5" x14ac:dyDescent="0.2">
      <c r="E309" s="61"/>
    </row>
    <row r="310" spans="5:5" x14ac:dyDescent="0.2">
      <c r="E310" s="61"/>
    </row>
    <row r="311" spans="5:5" x14ac:dyDescent="0.2">
      <c r="E311" s="61"/>
    </row>
    <row r="312" spans="5:5" x14ac:dyDescent="0.2">
      <c r="E312" s="61"/>
    </row>
    <row r="313" spans="5:5" x14ac:dyDescent="0.2">
      <c r="E313" s="61"/>
    </row>
    <row r="314" spans="5:5" x14ac:dyDescent="0.2">
      <c r="E314" s="61"/>
    </row>
    <row r="315" spans="5:5" x14ac:dyDescent="0.2">
      <c r="E315" s="61"/>
    </row>
    <row r="316" spans="5:5" x14ac:dyDescent="0.2">
      <c r="E316" s="61"/>
    </row>
    <row r="317" spans="5:5" x14ac:dyDescent="0.2">
      <c r="E317" s="61"/>
    </row>
    <row r="318" spans="5:5" x14ac:dyDescent="0.2">
      <c r="E318" s="61"/>
    </row>
    <row r="319" spans="5:5" x14ac:dyDescent="0.2">
      <c r="E319" s="61"/>
    </row>
    <row r="320" spans="5:5" x14ac:dyDescent="0.2">
      <c r="E320" s="61"/>
    </row>
    <row r="321" spans="1:7" x14ac:dyDescent="0.2">
      <c r="A321" s="136"/>
      <c r="B321" s="136"/>
    </row>
    <row r="322" spans="1:7" x14ac:dyDescent="0.2">
      <c r="C322" s="137"/>
      <c r="D322" s="137"/>
      <c r="E322" s="138"/>
      <c r="F322" s="137"/>
      <c r="G322" s="139"/>
    </row>
    <row r="323" spans="1:7" x14ac:dyDescent="0.2">
      <c r="A323" s="136"/>
      <c r="B323" s="136"/>
    </row>
    <row r="1240" spans="1:7" x14ac:dyDescent="0.2">
      <c r="A1240" s="140"/>
      <c r="B1240" s="141"/>
      <c r="C1240" s="142" t="s">
        <v>33</v>
      </c>
      <c r="D1240" s="143"/>
      <c r="F1240" s="80"/>
      <c r="G1240" s="107">
        <v>100000</v>
      </c>
    </row>
    <row r="1241" spans="1:7" x14ac:dyDescent="0.2">
      <c r="A1241" s="140"/>
      <c r="B1241" s="141"/>
      <c r="C1241" s="142" t="s">
        <v>34</v>
      </c>
      <c r="D1241" s="143"/>
      <c r="F1241" s="80"/>
      <c r="G1241" s="107">
        <v>100000</v>
      </c>
    </row>
    <row r="1242" spans="1:7" x14ac:dyDescent="0.2">
      <c r="A1242" s="140"/>
      <c r="B1242" s="141"/>
      <c r="C1242" s="142" t="s">
        <v>35</v>
      </c>
      <c r="D1242" s="143"/>
      <c r="F1242" s="80"/>
      <c r="G1242" s="107">
        <v>100000</v>
      </c>
    </row>
    <row r="1243" spans="1:7" x14ac:dyDescent="0.2">
      <c r="A1243" s="140"/>
      <c r="B1243" s="141"/>
      <c r="C1243" s="142" t="s">
        <v>36</v>
      </c>
      <c r="D1243" s="143"/>
      <c r="F1243" s="80"/>
      <c r="G1243" s="107">
        <v>100000</v>
      </c>
    </row>
    <row r="1244" spans="1:7" x14ac:dyDescent="0.2">
      <c r="A1244" s="140"/>
      <c r="B1244" s="141"/>
      <c r="C1244" s="142" t="s">
        <v>37</v>
      </c>
      <c r="D1244" s="143"/>
      <c r="F1244" s="80"/>
      <c r="G1244" s="107">
        <v>100000</v>
      </c>
    </row>
    <row r="1245" spans="1:7" x14ac:dyDescent="0.2">
      <c r="A1245" s="140"/>
      <c r="B1245" s="141"/>
      <c r="C1245" s="142" t="s">
        <v>38</v>
      </c>
      <c r="D1245" s="143"/>
      <c r="F1245" s="80"/>
      <c r="G1245" s="107">
        <v>100000</v>
      </c>
    </row>
    <row r="1246" spans="1:7" x14ac:dyDescent="0.2">
      <c r="A1246" s="140"/>
      <c r="B1246" s="141"/>
      <c r="C1246" s="142" t="s">
        <v>39</v>
      </c>
      <c r="D1246" s="143"/>
      <c r="F1246" s="80"/>
      <c r="G1246" s="107">
        <v>100000</v>
      </c>
    </row>
  </sheetData>
  <mergeCells count="169">
    <mergeCell ref="C254:D254"/>
    <mergeCell ref="C255:D255"/>
    <mergeCell ref="C256:D256"/>
    <mergeCell ref="C243:D243"/>
    <mergeCell ref="C244:D244"/>
    <mergeCell ref="C245:D245"/>
    <mergeCell ref="C246:D246"/>
    <mergeCell ref="C248:D248"/>
    <mergeCell ref="C249:D249"/>
    <mergeCell ref="C250:D250"/>
    <mergeCell ref="C251:D251"/>
    <mergeCell ref="C233:D233"/>
    <mergeCell ref="C234:D234"/>
    <mergeCell ref="C235:D235"/>
    <mergeCell ref="C236:D236"/>
    <mergeCell ref="C237:D237"/>
    <mergeCell ref="C238:D238"/>
    <mergeCell ref="C253:D253"/>
    <mergeCell ref="C226:D226"/>
    <mergeCell ref="C227:D227"/>
    <mergeCell ref="C228:D228"/>
    <mergeCell ref="C229:D229"/>
    <mergeCell ref="C211:D211"/>
    <mergeCell ref="C213:D213"/>
    <mergeCell ref="C219:D219"/>
    <mergeCell ref="C220:D220"/>
    <mergeCell ref="C221:D221"/>
    <mergeCell ref="C222:D222"/>
    <mergeCell ref="C224:D224"/>
    <mergeCell ref="C225:D225"/>
    <mergeCell ref="C201:D201"/>
    <mergeCell ref="C202:D202"/>
    <mergeCell ref="C203:D203"/>
    <mergeCell ref="C204:D204"/>
    <mergeCell ref="C206:D206"/>
    <mergeCell ref="C207:D207"/>
    <mergeCell ref="C208:D208"/>
    <mergeCell ref="C209:D209"/>
    <mergeCell ref="C194:D194"/>
    <mergeCell ref="C195:D195"/>
    <mergeCell ref="C196:D196"/>
    <mergeCell ref="C197:D197"/>
    <mergeCell ref="C184:D184"/>
    <mergeCell ref="C185:D185"/>
    <mergeCell ref="C186:D186"/>
    <mergeCell ref="C187:D187"/>
    <mergeCell ref="C189:D189"/>
    <mergeCell ref="C172:D172"/>
    <mergeCell ref="C177:D177"/>
    <mergeCell ref="C178:D178"/>
    <mergeCell ref="C179:D179"/>
    <mergeCell ref="C180:D180"/>
    <mergeCell ref="C159:D159"/>
    <mergeCell ref="C164:D164"/>
    <mergeCell ref="C165:D165"/>
    <mergeCell ref="C166:D166"/>
    <mergeCell ref="C167:D167"/>
    <mergeCell ref="C148:D148"/>
    <mergeCell ref="C149:D149"/>
    <mergeCell ref="C150:D150"/>
    <mergeCell ref="C151:D151"/>
    <mergeCell ref="C153:G153"/>
    <mergeCell ref="C154:D154"/>
    <mergeCell ref="C169:D169"/>
    <mergeCell ref="C170:D170"/>
    <mergeCell ref="C171:D171"/>
    <mergeCell ref="C155:D155"/>
    <mergeCell ref="C156:D156"/>
    <mergeCell ref="C157:D157"/>
    <mergeCell ref="C158:D158"/>
    <mergeCell ref="C140:D140"/>
    <mergeCell ref="C141:D141"/>
    <mergeCell ref="C126:D126"/>
    <mergeCell ref="C127:D127"/>
    <mergeCell ref="C128:D128"/>
    <mergeCell ref="C129:D129"/>
    <mergeCell ref="C133:D133"/>
    <mergeCell ref="C134:D134"/>
    <mergeCell ref="C135:D135"/>
    <mergeCell ref="C136:D136"/>
    <mergeCell ref="C138:D138"/>
    <mergeCell ref="C139:D139"/>
    <mergeCell ref="C121:D121"/>
    <mergeCell ref="C108:D108"/>
    <mergeCell ref="C109:D109"/>
    <mergeCell ref="C122:D122"/>
    <mergeCell ref="C123:D123"/>
    <mergeCell ref="C124:D124"/>
    <mergeCell ref="C116:D116"/>
    <mergeCell ref="C117:D117"/>
    <mergeCell ref="C118:D118"/>
    <mergeCell ref="C119:D119"/>
    <mergeCell ref="C111:D111"/>
    <mergeCell ref="C112:D112"/>
    <mergeCell ref="C88:D88"/>
    <mergeCell ref="C89:D89"/>
    <mergeCell ref="C113:D113"/>
    <mergeCell ref="C114:D114"/>
    <mergeCell ref="C101:D101"/>
    <mergeCell ref="C102:D102"/>
    <mergeCell ref="C103:D103"/>
    <mergeCell ref="C104:D104"/>
    <mergeCell ref="C106:D106"/>
    <mergeCell ref="C107:D107"/>
    <mergeCell ref="C82:D82"/>
    <mergeCell ref="C83:D83"/>
    <mergeCell ref="C84:D84"/>
    <mergeCell ref="C85:D85"/>
    <mergeCell ref="C90:D90"/>
    <mergeCell ref="C94:D94"/>
    <mergeCell ref="C95:D95"/>
    <mergeCell ref="C96:D96"/>
    <mergeCell ref="C97:D97"/>
    <mergeCell ref="C87:D87"/>
    <mergeCell ref="C54:D54"/>
    <mergeCell ref="C55:D55"/>
    <mergeCell ref="C47:D47"/>
    <mergeCell ref="C48:D48"/>
    <mergeCell ref="C49:D49"/>
    <mergeCell ref="C50:D50"/>
    <mergeCell ref="C71:D71"/>
    <mergeCell ref="C72:D72"/>
    <mergeCell ref="C56:D56"/>
    <mergeCell ref="C58:D58"/>
    <mergeCell ref="C59:D59"/>
    <mergeCell ref="C60:D60"/>
    <mergeCell ref="C61:D61"/>
    <mergeCell ref="C65:D65"/>
    <mergeCell ref="C66:D66"/>
    <mergeCell ref="C67:D67"/>
    <mergeCell ref="C68:D68"/>
    <mergeCell ref="C70:D70"/>
    <mergeCell ref="C73:D73"/>
    <mergeCell ref="C75:D75"/>
    <mergeCell ref="C76:D76"/>
    <mergeCell ref="C77:D77"/>
    <mergeCell ref="C78:D78"/>
    <mergeCell ref="C42:D42"/>
    <mergeCell ref="C43:D43"/>
    <mergeCell ref="C44:D44"/>
    <mergeCell ref="C46:D46"/>
    <mergeCell ref="C38:D38"/>
    <mergeCell ref="C39:D39"/>
    <mergeCell ref="C41:D41"/>
    <mergeCell ref="C51:D51"/>
    <mergeCell ref="C53:D53"/>
    <mergeCell ref="C33:D33"/>
    <mergeCell ref="C17:D17"/>
    <mergeCell ref="C19:D19"/>
    <mergeCell ref="C20:D20"/>
    <mergeCell ref="C21:D21"/>
    <mergeCell ref="C34:D34"/>
    <mergeCell ref="C36:D36"/>
    <mergeCell ref="C37:D37"/>
    <mergeCell ref="C22:D22"/>
    <mergeCell ref="C26:D26"/>
    <mergeCell ref="C27:D27"/>
    <mergeCell ref="C28:D28"/>
    <mergeCell ref="C29:D29"/>
    <mergeCell ref="C31:D31"/>
    <mergeCell ref="C15:D15"/>
    <mergeCell ref="C16:D16"/>
    <mergeCell ref="A1:G1"/>
    <mergeCell ref="C9:D9"/>
    <mergeCell ref="C10:D10"/>
    <mergeCell ref="C11:D11"/>
    <mergeCell ref="C12:D12"/>
    <mergeCell ref="C14:D14"/>
    <mergeCell ref="C32:D32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83"/>
  <sheetViews>
    <sheetView showGridLines="0" showZeros="0" topLeftCell="A73" zoomScaleNormal="100" workbookViewId="0">
      <selection activeCell="F8" sqref="F8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379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143</v>
      </c>
      <c r="C7" s="88" t="s">
        <v>234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235</v>
      </c>
      <c r="C8" s="97" t="s">
        <v>236</v>
      </c>
      <c r="D8" s="98" t="s">
        <v>52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7</v>
      </c>
      <c r="AC8" s="104">
        <v>7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7</v>
      </c>
      <c r="CZ8" s="61">
        <v>2</v>
      </c>
    </row>
    <row r="9" spans="1:104" x14ac:dyDescent="0.2">
      <c r="A9" s="105"/>
      <c r="B9" s="106"/>
      <c r="C9" s="175" t="s">
        <v>237</v>
      </c>
      <c r="D9" s="176"/>
      <c r="E9" s="176"/>
      <c r="F9" s="176"/>
      <c r="G9" s="177"/>
      <c r="I9" s="107"/>
      <c r="K9" s="107"/>
      <c r="L9" s="108" t="s">
        <v>237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</row>
    <row r="10" spans="1:104" ht="22.5" x14ac:dyDescent="0.2">
      <c r="A10" s="95">
        <v>2</v>
      </c>
      <c r="B10" s="96" t="s">
        <v>238</v>
      </c>
      <c r="C10" s="97" t="s">
        <v>239</v>
      </c>
      <c r="D10" s="98" t="s">
        <v>52</v>
      </c>
      <c r="E10" s="99">
        <v>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7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7</v>
      </c>
      <c r="CZ10" s="61">
        <v>2</v>
      </c>
    </row>
    <row r="11" spans="1:104" x14ac:dyDescent="0.2">
      <c r="A11" s="105"/>
      <c r="B11" s="106"/>
      <c r="C11" s="175" t="s">
        <v>237</v>
      </c>
      <c r="D11" s="176"/>
      <c r="E11" s="176"/>
      <c r="F11" s="176"/>
      <c r="G11" s="177"/>
      <c r="I11" s="107"/>
      <c r="K11" s="107"/>
      <c r="L11" s="108" t="s">
        <v>237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104" ht="22.5" x14ac:dyDescent="0.2">
      <c r="A12" s="95">
        <v>3</v>
      </c>
      <c r="B12" s="96" t="s">
        <v>240</v>
      </c>
      <c r="C12" s="97" t="s">
        <v>241</v>
      </c>
      <c r="D12" s="98" t="s">
        <v>52</v>
      </c>
      <c r="E12" s="99">
        <v>2</v>
      </c>
      <c r="F12" s="100"/>
      <c r="G12" s="101">
        <f>E12*F12</f>
        <v>0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7</v>
      </c>
      <c r="AC12" s="104">
        <v>7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7</v>
      </c>
      <c r="CZ12" s="61">
        <v>2</v>
      </c>
    </row>
    <row r="13" spans="1:104" x14ac:dyDescent="0.2">
      <c r="A13" s="105"/>
      <c r="B13" s="106"/>
      <c r="C13" s="175" t="s">
        <v>237</v>
      </c>
      <c r="D13" s="176"/>
      <c r="E13" s="176"/>
      <c r="F13" s="176"/>
      <c r="G13" s="177"/>
      <c r="I13" s="107"/>
      <c r="K13" s="107"/>
      <c r="L13" s="108" t="s">
        <v>237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95">
        <v>4</v>
      </c>
      <c r="B14" s="96" t="s">
        <v>242</v>
      </c>
      <c r="C14" s="97" t="s">
        <v>243</v>
      </c>
      <c r="D14" s="98" t="s">
        <v>52</v>
      </c>
      <c r="E14" s="99">
        <v>18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7</v>
      </c>
      <c r="AC14" s="104">
        <v>7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7</v>
      </c>
      <c r="CZ14" s="61">
        <v>2</v>
      </c>
    </row>
    <row r="15" spans="1:104" x14ac:dyDescent="0.2">
      <c r="A15" s="105"/>
      <c r="B15" s="106"/>
      <c r="C15" s="175" t="s">
        <v>244</v>
      </c>
      <c r="D15" s="176"/>
      <c r="E15" s="176"/>
      <c r="F15" s="176"/>
      <c r="G15" s="177"/>
      <c r="I15" s="107"/>
      <c r="K15" s="107"/>
      <c r="L15" s="108" t="s">
        <v>244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95">
        <v>5</v>
      </c>
      <c r="B16" s="96" t="s">
        <v>245</v>
      </c>
      <c r="C16" s="97" t="s">
        <v>246</v>
      </c>
      <c r="D16" s="98" t="s">
        <v>52</v>
      </c>
      <c r="E16" s="99">
        <v>3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7</v>
      </c>
      <c r="AC16" s="104">
        <v>7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7</v>
      </c>
      <c r="CZ16" s="61">
        <v>2</v>
      </c>
    </row>
    <row r="17" spans="1:104" x14ac:dyDescent="0.2">
      <c r="A17" s="105"/>
      <c r="B17" s="106"/>
      <c r="C17" s="175" t="s">
        <v>244</v>
      </c>
      <c r="D17" s="176"/>
      <c r="E17" s="176"/>
      <c r="F17" s="176"/>
      <c r="G17" s="177"/>
      <c r="I17" s="107"/>
      <c r="K17" s="107"/>
      <c r="L17" s="108" t="s">
        <v>244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6</v>
      </c>
      <c r="B18" s="96" t="s">
        <v>247</v>
      </c>
      <c r="C18" s="97" t="s">
        <v>248</v>
      </c>
      <c r="D18" s="98" t="s">
        <v>52</v>
      </c>
      <c r="E18" s="99">
        <v>12</v>
      </c>
      <c r="F18" s="100"/>
      <c r="G18" s="101">
        <f>E18*F18</f>
        <v>0</v>
      </c>
      <c r="H18" s="102">
        <v>0</v>
      </c>
      <c r="I18" s="103">
        <f>E18*H18</f>
        <v>0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7</v>
      </c>
      <c r="AC18" s="104">
        <v>7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7</v>
      </c>
      <c r="CZ18" s="61">
        <v>2</v>
      </c>
    </row>
    <row r="19" spans="1:104" x14ac:dyDescent="0.2">
      <c r="A19" s="105"/>
      <c r="B19" s="106"/>
      <c r="C19" s="175" t="s">
        <v>244</v>
      </c>
      <c r="D19" s="176"/>
      <c r="E19" s="176"/>
      <c r="F19" s="176"/>
      <c r="G19" s="177"/>
      <c r="I19" s="107"/>
      <c r="K19" s="107"/>
      <c r="L19" s="108" t="s">
        <v>244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95">
        <v>7</v>
      </c>
      <c r="B20" s="96" t="s">
        <v>249</v>
      </c>
      <c r="C20" s="97" t="s">
        <v>250</v>
      </c>
      <c r="D20" s="98" t="s">
        <v>211</v>
      </c>
      <c r="E20" s="99">
        <v>2</v>
      </c>
      <c r="F20" s="100"/>
      <c r="G20" s="101">
        <f>E20*F20</f>
        <v>0</v>
      </c>
      <c r="H20" s="102">
        <v>0</v>
      </c>
      <c r="I20" s="103">
        <f>E20*H20</f>
        <v>0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7</v>
      </c>
      <c r="AC20" s="104">
        <v>7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7</v>
      </c>
      <c r="CZ20" s="61">
        <v>2</v>
      </c>
    </row>
    <row r="21" spans="1:104" x14ac:dyDescent="0.2">
      <c r="A21" s="95">
        <v>8</v>
      </c>
      <c r="B21" s="96" t="s">
        <v>251</v>
      </c>
      <c r="C21" s="97" t="s">
        <v>252</v>
      </c>
      <c r="D21" s="98" t="s">
        <v>211</v>
      </c>
      <c r="E21" s="99">
        <v>2</v>
      </c>
      <c r="F21" s="100"/>
      <c r="G21" s="101">
        <f>E21*F21</f>
        <v>0</v>
      </c>
      <c r="H21" s="102">
        <v>0</v>
      </c>
      <c r="I21" s="103">
        <f>E21*H21</f>
        <v>0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7</v>
      </c>
      <c r="AC21" s="104">
        <v>7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7</v>
      </c>
      <c r="CZ21" s="61">
        <v>2</v>
      </c>
    </row>
    <row r="22" spans="1:104" x14ac:dyDescent="0.2">
      <c r="A22" s="95">
        <v>9</v>
      </c>
      <c r="B22" s="96" t="s">
        <v>253</v>
      </c>
      <c r="C22" s="97" t="s">
        <v>254</v>
      </c>
      <c r="D22" s="98" t="s">
        <v>211</v>
      </c>
      <c r="E22" s="99">
        <v>2</v>
      </c>
      <c r="F22" s="100"/>
      <c r="G22" s="101">
        <f>E22*F22</f>
        <v>0</v>
      </c>
      <c r="H22" s="102">
        <v>0</v>
      </c>
      <c r="I22" s="103">
        <f>E22*H22</f>
        <v>0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7</v>
      </c>
      <c r="AC22" s="104">
        <v>7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7</v>
      </c>
      <c r="CZ22" s="61">
        <v>2</v>
      </c>
    </row>
    <row r="23" spans="1:104" ht="22.5" x14ac:dyDescent="0.2">
      <c r="A23" s="95">
        <v>10</v>
      </c>
      <c r="B23" s="96" t="s">
        <v>255</v>
      </c>
      <c r="C23" s="97" t="s">
        <v>256</v>
      </c>
      <c r="D23" s="98" t="s">
        <v>52</v>
      </c>
      <c r="E23" s="99">
        <v>45</v>
      </c>
      <c r="F23" s="100"/>
      <c r="G23" s="101">
        <f>E23*F23</f>
        <v>0</v>
      </c>
      <c r="H23" s="102">
        <v>0</v>
      </c>
      <c r="I23" s="103">
        <f>E23*H23</f>
        <v>0</v>
      </c>
      <c r="J23" s="102">
        <v>0</v>
      </c>
      <c r="K23" s="103">
        <f>E23*J23</f>
        <v>0</v>
      </c>
      <c r="O23" s="94"/>
      <c r="Z23" s="104"/>
      <c r="AA23" s="104">
        <v>1</v>
      </c>
      <c r="AB23" s="104">
        <v>7</v>
      </c>
      <c r="AC23" s="104">
        <v>7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7</v>
      </c>
      <c r="CZ23" s="61">
        <v>2</v>
      </c>
    </row>
    <row r="24" spans="1:104" x14ac:dyDescent="0.2">
      <c r="A24" s="105"/>
      <c r="B24" s="106"/>
      <c r="C24" s="175" t="s">
        <v>257</v>
      </c>
      <c r="D24" s="176"/>
      <c r="E24" s="176"/>
      <c r="F24" s="176"/>
      <c r="G24" s="177"/>
      <c r="I24" s="107"/>
      <c r="K24" s="107"/>
      <c r="L24" s="108" t="s">
        <v>257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95">
        <v>11</v>
      </c>
      <c r="B25" s="96" t="s">
        <v>258</v>
      </c>
      <c r="C25" s="97" t="s">
        <v>259</v>
      </c>
      <c r="D25" s="98" t="s">
        <v>260</v>
      </c>
      <c r="E25" s="99">
        <v>10</v>
      </c>
      <c r="F25" s="100"/>
      <c r="G25" s="101">
        <f>E25*F25</f>
        <v>0</v>
      </c>
      <c r="H25" s="102">
        <v>0</v>
      </c>
      <c r="I25" s="103">
        <f>E25*H25</f>
        <v>0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7</v>
      </c>
      <c r="AC25" s="104">
        <v>7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7</v>
      </c>
      <c r="CZ25" s="61">
        <v>2</v>
      </c>
    </row>
    <row r="26" spans="1:104" x14ac:dyDescent="0.2">
      <c r="A26" s="114" t="s">
        <v>30</v>
      </c>
      <c r="B26" s="115" t="s">
        <v>143</v>
      </c>
      <c r="C26" s="116" t="s">
        <v>234</v>
      </c>
      <c r="D26" s="117"/>
      <c r="E26" s="118"/>
      <c r="F26" s="118"/>
      <c r="G26" s="119">
        <f>SUM(G7:G25)</f>
        <v>0</v>
      </c>
      <c r="H26" s="120"/>
      <c r="I26" s="121">
        <f>SUM(I7:I25)</f>
        <v>0</v>
      </c>
      <c r="J26" s="122"/>
      <c r="K26" s="121">
        <f>SUM(K7:K25)</f>
        <v>0</v>
      </c>
      <c r="O26" s="94"/>
      <c r="X26" s="123">
        <f>K26</f>
        <v>0</v>
      </c>
      <c r="Y26" s="123">
        <f>I26</f>
        <v>0</v>
      </c>
      <c r="Z26" s="124">
        <f>G26</f>
        <v>0</v>
      </c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25"/>
      <c r="BB26" s="125"/>
      <c r="BC26" s="125"/>
      <c r="BD26" s="125"/>
      <c r="BE26" s="125"/>
      <c r="BF26" s="125"/>
      <c r="BG26" s="104"/>
      <c r="BH26" s="104"/>
      <c r="BI26" s="104"/>
      <c r="BJ26" s="104"/>
      <c r="BK26" s="104"/>
    </row>
    <row r="27" spans="1:104" ht="14.25" customHeight="1" x14ac:dyDescent="0.2">
      <c r="A27" s="86" t="s">
        <v>27</v>
      </c>
      <c r="B27" s="87" t="s">
        <v>261</v>
      </c>
      <c r="C27" s="88" t="s">
        <v>262</v>
      </c>
      <c r="D27" s="89"/>
      <c r="E27" s="90"/>
      <c r="F27" s="90"/>
      <c r="G27" s="91"/>
      <c r="H27" s="92"/>
      <c r="I27" s="93"/>
      <c r="J27" s="92"/>
      <c r="K27" s="93"/>
      <c r="O27" s="94"/>
    </row>
    <row r="28" spans="1:104" ht="22.5" x14ac:dyDescent="0.2">
      <c r="A28" s="95">
        <v>12</v>
      </c>
      <c r="B28" s="96" t="s">
        <v>263</v>
      </c>
      <c r="C28" s="97" t="s">
        <v>264</v>
      </c>
      <c r="D28" s="98" t="s">
        <v>52</v>
      </c>
      <c r="E28" s="99">
        <v>40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7</v>
      </c>
      <c r="AC28" s="104">
        <v>7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7</v>
      </c>
      <c r="CZ28" s="61">
        <v>2</v>
      </c>
    </row>
    <row r="29" spans="1:104" ht="22.5" x14ac:dyDescent="0.2">
      <c r="A29" s="95">
        <v>13</v>
      </c>
      <c r="B29" s="96" t="s">
        <v>265</v>
      </c>
      <c r="C29" s="97" t="s">
        <v>266</v>
      </c>
      <c r="D29" s="98" t="s">
        <v>52</v>
      </c>
      <c r="E29" s="99">
        <v>20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7</v>
      </c>
      <c r="AC29" s="104">
        <v>7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7</v>
      </c>
      <c r="CZ29" s="61">
        <v>2</v>
      </c>
    </row>
    <row r="30" spans="1:104" ht="22.5" x14ac:dyDescent="0.2">
      <c r="A30" s="95">
        <v>14</v>
      </c>
      <c r="B30" s="96" t="s">
        <v>267</v>
      </c>
      <c r="C30" s="97" t="s">
        <v>268</v>
      </c>
      <c r="D30" s="98" t="s">
        <v>52</v>
      </c>
      <c r="E30" s="99">
        <v>10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7</v>
      </c>
      <c r="AC30" s="104">
        <v>7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7</v>
      </c>
      <c r="CZ30" s="61">
        <v>2</v>
      </c>
    </row>
    <row r="31" spans="1:104" ht="22.5" x14ac:dyDescent="0.2">
      <c r="A31" s="95">
        <v>15</v>
      </c>
      <c r="B31" s="96" t="s">
        <v>269</v>
      </c>
      <c r="C31" s="97" t="s">
        <v>270</v>
      </c>
      <c r="D31" s="98" t="s">
        <v>52</v>
      </c>
      <c r="E31" s="99">
        <v>30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7</v>
      </c>
      <c r="AC31" s="104">
        <v>7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7</v>
      </c>
      <c r="CZ31" s="61">
        <v>2</v>
      </c>
    </row>
    <row r="32" spans="1:104" x14ac:dyDescent="0.2">
      <c r="A32" s="105"/>
      <c r="B32" s="106"/>
      <c r="C32" s="175" t="s">
        <v>271</v>
      </c>
      <c r="D32" s="176"/>
      <c r="E32" s="176"/>
      <c r="F32" s="176"/>
      <c r="G32" s="177"/>
      <c r="I32" s="107"/>
      <c r="K32" s="107"/>
      <c r="L32" s="108" t="s">
        <v>271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</row>
    <row r="33" spans="1:104" ht="22.5" x14ac:dyDescent="0.2">
      <c r="A33" s="95">
        <v>16</v>
      </c>
      <c r="B33" s="96" t="s">
        <v>272</v>
      </c>
      <c r="C33" s="97" t="s">
        <v>273</v>
      </c>
      <c r="D33" s="98" t="s">
        <v>52</v>
      </c>
      <c r="E33" s="99">
        <v>5</v>
      </c>
      <c r="F33" s="100"/>
      <c r="G33" s="101">
        <f>E33*F33</f>
        <v>0</v>
      </c>
      <c r="H33" s="102">
        <v>0</v>
      </c>
      <c r="I33" s="103">
        <f>E33*H33</f>
        <v>0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7</v>
      </c>
      <c r="AC33" s="104">
        <v>7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7</v>
      </c>
      <c r="CZ33" s="61">
        <v>2</v>
      </c>
    </row>
    <row r="34" spans="1:104" x14ac:dyDescent="0.2">
      <c r="A34" s="105"/>
      <c r="B34" s="106"/>
      <c r="C34" s="175" t="s">
        <v>271</v>
      </c>
      <c r="D34" s="176"/>
      <c r="E34" s="176"/>
      <c r="F34" s="176"/>
      <c r="G34" s="177"/>
      <c r="I34" s="107"/>
      <c r="K34" s="107"/>
      <c r="L34" s="108" t="s">
        <v>271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</row>
    <row r="35" spans="1:104" ht="22.5" x14ac:dyDescent="0.2">
      <c r="A35" s="95">
        <v>17</v>
      </c>
      <c r="B35" s="96" t="s">
        <v>274</v>
      </c>
      <c r="C35" s="97" t="s">
        <v>270</v>
      </c>
      <c r="D35" s="98" t="s">
        <v>52</v>
      </c>
      <c r="E35" s="99">
        <v>30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7</v>
      </c>
      <c r="AC35" s="104">
        <v>7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7</v>
      </c>
      <c r="CZ35" s="61">
        <v>2</v>
      </c>
    </row>
    <row r="36" spans="1:104" x14ac:dyDescent="0.2">
      <c r="A36" s="105"/>
      <c r="B36" s="106"/>
      <c r="C36" s="175" t="s">
        <v>275</v>
      </c>
      <c r="D36" s="176"/>
      <c r="E36" s="176"/>
      <c r="F36" s="176"/>
      <c r="G36" s="177"/>
      <c r="I36" s="107"/>
      <c r="K36" s="107"/>
      <c r="L36" s="108" t="s">
        <v>275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</row>
    <row r="37" spans="1:104" ht="22.5" x14ac:dyDescent="0.2">
      <c r="A37" s="95">
        <v>18</v>
      </c>
      <c r="B37" s="96" t="s">
        <v>276</v>
      </c>
      <c r="C37" s="97" t="s">
        <v>273</v>
      </c>
      <c r="D37" s="98" t="s">
        <v>52</v>
      </c>
      <c r="E37" s="99">
        <v>5</v>
      </c>
      <c r="F37" s="100"/>
      <c r="G37" s="101">
        <f>E37*F37</f>
        <v>0</v>
      </c>
      <c r="H37" s="102">
        <v>0</v>
      </c>
      <c r="I37" s="103">
        <f>E37*H37</f>
        <v>0</v>
      </c>
      <c r="J37" s="102">
        <v>0</v>
      </c>
      <c r="K37" s="103">
        <f>E37*J37</f>
        <v>0</v>
      </c>
      <c r="O37" s="94"/>
      <c r="Z37" s="104"/>
      <c r="AA37" s="104">
        <v>1</v>
      </c>
      <c r="AB37" s="104">
        <v>7</v>
      </c>
      <c r="AC37" s="104">
        <v>7</v>
      </c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CA37" s="104">
        <v>1</v>
      </c>
      <c r="CB37" s="104">
        <v>7</v>
      </c>
      <c r="CZ37" s="61">
        <v>2</v>
      </c>
    </row>
    <row r="38" spans="1:104" x14ac:dyDescent="0.2">
      <c r="A38" s="105"/>
      <c r="B38" s="106"/>
      <c r="C38" s="175" t="s">
        <v>275</v>
      </c>
      <c r="D38" s="176"/>
      <c r="E38" s="176"/>
      <c r="F38" s="176"/>
      <c r="G38" s="177"/>
      <c r="I38" s="107"/>
      <c r="K38" s="107"/>
      <c r="L38" s="108" t="s">
        <v>275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95">
        <v>19</v>
      </c>
      <c r="B39" s="96" t="s">
        <v>277</v>
      </c>
      <c r="C39" s="97" t="s">
        <v>278</v>
      </c>
      <c r="D39" s="98" t="s">
        <v>211</v>
      </c>
      <c r="E39" s="99">
        <v>1</v>
      </c>
      <c r="F39" s="100"/>
      <c r="G39" s="101">
        <f t="shared" ref="G39:G52" si="0">E39*F39</f>
        <v>0</v>
      </c>
      <c r="H39" s="102">
        <v>0</v>
      </c>
      <c r="I39" s="103">
        <f t="shared" ref="I39:I52" si="1">E39*H39</f>
        <v>0</v>
      </c>
      <c r="J39" s="102">
        <v>0</v>
      </c>
      <c r="K39" s="103">
        <f t="shared" ref="K39:K52" si="2">E39*J39</f>
        <v>0</v>
      </c>
      <c r="O39" s="94"/>
      <c r="Z39" s="104"/>
      <c r="AA39" s="104">
        <v>1</v>
      </c>
      <c r="AB39" s="104">
        <v>7</v>
      </c>
      <c r="AC39" s="104">
        <v>7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7</v>
      </c>
      <c r="CZ39" s="61">
        <v>2</v>
      </c>
    </row>
    <row r="40" spans="1:104" x14ac:dyDescent="0.2">
      <c r="A40" s="95">
        <v>20</v>
      </c>
      <c r="B40" s="96" t="s">
        <v>279</v>
      </c>
      <c r="C40" s="97" t="s">
        <v>280</v>
      </c>
      <c r="D40" s="98" t="s">
        <v>211</v>
      </c>
      <c r="E40" s="99">
        <v>2</v>
      </c>
      <c r="F40" s="100"/>
      <c r="G40" s="101">
        <f t="shared" si="0"/>
        <v>0</v>
      </c>
      <c r="H40" s="102">
        <v>0</v>
      </c>
      <c r="I40" s="103">
        <f t="shared" si="1"/>
        <v>0</v>
      </c>
      <c r="J40" s="102">
        <v>0</v>
      </c>
      <c r="K40" s="103">
        <f t="shared" si="2"/>
        <v>0</v>
      </c>
      <c r="O40" s="94"/>
      <c r="Z40" s="104"/>
      <c r="AA40" s="104">
        <v>1</v>
      </c>
      <c r="AB40" s="104">
        <v>7</v>
      </c>
      <c r="AC40" s="104">
        <v>7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7</v>
      </c>
      <c r="CZ40" s="61">
        <v>2</v>
      </c>
    </row>
    <row r="41" spans="1:104" ht="22.5" x14ac:dyDescent="0.2">
      <c r="A41" s="95">
        <v>21</v>
      </c>
      <c r="B41" s="96" t="s">
        <v>281</v>
      </c>
      <c r="C41" s="97" t="s">
        <v>282</v>
      </c>
      <c r="D41" s="98" t="s">
        <v>211</v>
      </c>
      <c r="E41" s="99">
        <v>6</v>
      </c>
      <c r="F41" s="100"/>
      <c r="G41" s="101">
        <f t="shared" si="0"/>
        <v>0</v>
      </c>
      <c r="H41" s="102">
        <v>0</v>
      </c>
      <c r="I41" s="103">
        <f t="shared" si="1"/>
        <v>0</v>
      </c>
      <c r="J41" s="102">
        <v>0</v>
      </c>
      <c r="K41" s="103">
        <f t="shared" si="2"/>
        <v>0</v>
      </c>
      <c r="O41" s="94"/>
      <c r="Z41" s="104"/>
      <c r="AA41" s="104">
        <v>1</v>
      </c>
      <c r="AB41" s="104">
        <v>7</v>
      </c>
      <c r="AC41" s="104">
        <v>7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7</v>
      </c>
      <c r="CZ41" s="61">
        <v>2</v>
      </c>
    </row>
    <row r="42" spans="1:104" x14ac:dyDescent="0.2">
      <c r="A42" s="95">
        <v>22</v>
      </c>
      <c r="B42" s="96" t="s">
        <v>283</v>
      </c>
      <c r="C42" s="97" t="s">
        <v>284</v>
      </c>
      <c r="D42" s="98" t="s">
        <v>211</v>
      </c>
      <c r="E42" s="99">
        <v>4</v>
      </c>
      <c r="F42" s="100"/>
      <c r="G42" s="101">
        <f t="shared" si="0"/>
        <v>0</v>
      </c>
      <c r="H42" s="102">
        <v>0</v>
      </c>
      <c r="I42" s="103">
        <f t="shared" si="1"/>
        <v>0</v>
      </c>
      <c r="J42" s="102">
        <v>0</v>
      </c>
      <c r="K42" s="103">
        <f t="shared" si="2"/>
        <v>0</v>
      </c>
      <c r="O42" s="94"/>
      <c r="Z42" s="104"/>
      <c r="AA42" s="104">
        <v>1</v>
      </c>
      <c r="AB42" s="104">
        <v>7</v>
      </c>
      <c r="AC42" s="104">
        <v>7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7</v>
      </c>
      <c r="CZ42" s="61">
        <v>2</v>
      </c>
    </row>
    <row r="43" spans="1:104" x14ac:dyDescent="0.2">
      <c r="A43" s="95">
        <v>23</v>
      </c>
      <c r="B43" s="96" t="s">
        <v>285</v>
      </c>
      <c r="C43" s="97" t="s">
        <v>286</v>
      </c>
      <c r="D43" s="98" t="s">
        <v>287</v>
      </c>
      <c r="E43" s="99">
        <v>2</v>
      </c>
      <c r="F43" s="100"/>
      <c r="G43" s="101">
        <f t="shared" si="0"/>
        <v>0</v>
      </c>
      <c r="H43" s="102">
        <v>0</v>
      </c>
      <c r="I43" s="103">
        <f t="shared" si="1"/>
        <v>0</v>
      </c>
      <c r="J43" s="102">
        <v>0</v>
      </c>
      <c r="K43" s="103">
        <f t="shared" si="2"/>
        <v>0</v>
      </c>
      <c r="O43" s="94"/>
      <c r="Z43" s="104"/>
      <c r="AA43" s="104">
        <v>1</v>
      </c>
      <c r="AB43" s="104">
        <v>7</v>
      </c>
      <c r="AC43" s="104">
        <v>7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7</v>
      </c>
      <c r="CZ43" s="61">
        <v>2</v>
      </c>
    </row>
    <row r="44" spans="1:104" x14ac:dyDescent="0.2">
      <c r="A44" s="95">
        <v>24</v>
      </c>
      <c r="B44" s="96" t="s">
        <v>288</v>
      </c>
      <c r="C44" s="97" t="s">
        <v>289</v>
      </c>
      <c r="D44" s="98" t="s">
        <v>211</v>
      </c>
      <c r="E44" s="99">
        <v>3</v>
      </c>
      <c r="F44" s="100"/>
      <c r="G44" s="101">
        <f t="shared" si="0"/>
        <v>0</v>
      </c>
      <c r="H44" s="102">
        <v>0</v>
      </c>
      <c r="I44" s="103">
        <f t="shared" si="1"/>
        <v>0</v>
      </c>
      <c r="J44" s="102">
        <v>0</v>
      </c>
      <c r="K44" s="103">
        <f t="shared" si="2"/>
        <v>0</v>
      </c>
      <c r="O44" s="94"/>
      <c r="Z44" s="104"/>
      <c r="AA44" s="104">
        <v>1</v>
      </c>
      <c r="AB44" s="104">
        <v>7</v>
      </c>
      <c r="AC44" s="104">
        <v>7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7</v>
      </c>
      <c r="CZ44" s="61">
        <v>2</v>
      </c>
    </row>
    <row r="45" spans="1:104" x14ac:dyDescent="0.2">
      <c r="A45" s="95">
        <v>25</v>
      </c>
      <c r="B45" s="96" t="s">
        <v>290</v>
      </c>
      <c r="C45" s="97" t="s">
        <v>291</v>
      </c>
      <c r="D45" s="98" t="s">
        <v>211</v>
      </c>
      <c r="E45" s="99">
        <v>2</v>
      </c>
      <c r="F45" s="100"/>
      <c r="G45" s="101">
        <f t="shared" si="0"/>
        <v>0</v>
      </c>
      <c r="H45" s="102">
        <v>0</v>
      </c>
      <c r="I45" s="103">
        <f t="shared" si="1"/>
        <v>0</v>
      </c>
      <c r="J45" s="102">
        <v>0</v>
      </c>
      <c r="K45" s="103">
        <f t="shared" si="2"/>
        <v>0</v>
      </c>
      <c r="O45" s="94"/>
      <c r="Z45" s="104"/>
      <c r="AA45" s="104">
        <v>1</v>
      </c>
      <c r="AB45" s="104">
        <v>7</v>
      </c>
      <c r="AC45" s="104">
        <v>7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7</v>
      </c>
      <c r="CZ45" s="61">
        <v>2</v>
      </c>
    </row>
    <row r="46" spans="1:104" x14ac:dyDescent="0.2">
      <c r="A46" s="95">
        <v>26</v>
      </c>
      <c r="B46" s="96" t="s">
        <v>292</v>
      </c>
      <c r="C46" s="97" t="s">
        <v>293</v>
      </c>
      <c r="D46" s="98" t="s">
        <v>211</v>
      </c>
      <c r="E46" s="99">
        <v>2</v>
      </c>
      <c r="F46" s="100"/>
      <c r="G46" s="101">
        <f t="shared" si="0"/>
        <v>0</v>
      </c>
      <c r="H46" s="102">
        <v>0</v>
      </c>
      <c r="I46" s="103">
        <f t="shared" si="1"/>
        <v>0</v>
      </c>
      <c r="J46" s="102">
        <v>0</v>
      </c>
      <c r="K46" s="103">
        <f t="shared" si="2"/>
        <v>0</v>
      </c>
      <c r="O46" s="94"/>
      <c r="Z46" s="104"/>
      <c r="AA46" s="104">
        <v>1</v>
      </c>
      <c r="AB46" s="104">
        <v>7</v>
      </c>
      <c r="AC46" s="104">
        <v>7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CA46" s="104">
        <v>1</v>
      </c>
      <c r="CB46" s="104">
        <v>7</v>
      </c>
      <c r="CZ46" s="61">
        <v>2</v>
      </c>
    </row>
    <row r="47" spans="1:104" x14ac:dyDescent="0.2">
      <c r="A47" s="95">
        <v>27</v>
      </c>
      <c r="B47" s="96" t="s">
        <v>294</v>
      </c>
      <c r="C47" s="97" t="s">
        <v>295</v>
      </c>
      <c r="D47" s="98" t="s">
        <v>211</v>
      </c>
      <c r="E47" s="99">
        <v>4</v>
      </c>
      <c r="F47" s="100"/>
      <c r="G47" s="101">
        <f t="shared" si="0"/>
        <v>0</v>
      </c>
      <c r="H47" s="102">
        <v>0</v>
      </c>
      <c r="I47" s="103">
        <f t="shared" si="1"/>
        <v>0</v>
      </c>
      <c r="J47" s="102">
        <v>0</v>
      </c>
      <c r="K47" s="103">
        <f t="shared" si="2"/>
        <v>0</v>
      </c>
      <c r="O47" s="94"/>
      <c r="Z47" s="104"/>
      <c r="AA47" s="104">
        <v>1</v>
      </c>
      <c r="AB47" s="104">
        <v>7</v>
      </c>
      <c r="AC47" s="104">
        <v>7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CA47" s="104">
        <v>1</v>
      </c>
      <c r="CB47" s="104">
        <v>7</v>
      </c>
      <c r="CZ47" s="61">
        <v>2</v>
      </c>
    </row>
    <row r="48" spans="1:104" x14ac:dyDescent="0.2">
      <c r="A48" s="95">
        <v>28</v>
      </c>
      <c r="B48" s="96" t="s">
        <v>296</v>
      </c>
      <c r="C48" s="97" t="s">
        <v>297</v>
      </c>
      <c r="D48" s="98" t="s">
        <v>211</v>
      </c>
      <c r="E48" s="99">
        <v>1</v>
      </c>
      <c r="F48" s="100"/>
      <c r="G48" s="101">
        <f t="shared" si="0"/>
        <v>0</v>
      </c>
      <c r="H48" s="102">
        <v>0</v>
      </c>
      <c r="I48" s="103">
        <f t="shared" si="1"/>
        <v>0</v>
      </c>
      <c r="J48" s="102">
        <v>0</v>
      </c>
      <c r="K48" s="103">
        <f t="shared" si="2"/>
        <v>0</v>
      </c>
      <c r="O48" s="94"/>
      <c r="Z48" s="104"/>
      <c r="AA48" s="104">
        <v>1</v>
      </c>
      <c r="AB48" s="104">
        <v>7</v>
      </c>
      <c r="AC48" s="104">
        <v>7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CA48" s="104">
        <v>1</v>
      </c>
      <c r="CB48" s="104">
        <v>7</v>
      </c>
      <c r="CZ48" s="61">
        <v>2</v>
      </c>
    </row>
    <row r="49" spans="1:104" x14ac:dyDescent="0.2">
      <c r="A49" s="95">
        <v>29</v>
      </c>
      <c r="B49" s="96" t="s">
        <v>298</v>
      </c>
      <c r="C49" s="97" t="s">
        <v>299</v>
      </c>
      <c r="D49" s="98" t="s">
        <v>211</v>
      </c>
      <c r="E49" s="99">
        <v>2</v>
      </c>
      <c r="F49" s="100"/>
      <c r="G49" s="101">
        <f t="shared" si="0"/>
        <v>0</v>
      </c>
      <c r="H49" s="102">
        <v>0</v>
      </c>
      <c r="I49" s="103">
        <f t="shared" si="1"/>
        <v>0</v>
      </c>
      <c r="J49" s="102">
        <v>0</v>
      </c>
      <c r="K49" s="103">
        <f t="shared" si="2"/>
        <v>0</v>
      </c>
      <c r="O49" s="94"/>
      <c r="Z49" s="104"/>
      <c r="AA49" s="104">
        <v>1</v>
      </c>
      <c r="AB49" s="104">
        <v>7</v>
      </c>
      <c r="AC49" s="104">
        <v>7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7</v>
      </c>
      <c r="CZ49" s="61">
        <v>2</v>
      </c>
    </row>
    <row r="50" spans="1:104" x14ac:dyDescent="0.2">
      <c r="A50" s="95">
        <v>30</v>
      </c>
      <c r="B50" s="96" t="s">
        <v>300</v>
      </c>
      <c r="C50" s="97" t="s">
        <v>301</v>
      </c>
      <c r="D50" s="98" t="s">
        <v>52</v>
      </c>
      <c r="E50" s="99">
        <v>70</v>
      </c>
      <c r="F50" s="100"/>
      <c r="G50" s="101">
        <f t="shared" si="0"/>
        <v>0</v>
      </c>
      <c r="H50" s="102">
        <v>0</v>
      </c>
      <c r="I50" s="103">
        <f t="shared" si="1"/>
        <v>0</v>
      </c>
      <c r="J50" s="102">
        <v>0</v>
      </c>
      <c r="K50" s="103">
        <f t="shared" si="2"/>
        <v>0</v>
      </c>
      <c r="O50" s="94"/>
      <c r="Z50" s="104"/>
      <c r="AA50" s="104">
        <v>1</v>
      </c>
      <c r="AB50" s="104">
        <v>7</v>
      </c>
      <c r="AC50" s="104">
        <v>7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CA50" s="104">
        <v>1</v>
      </c>
      <c r="CB50" s="104">
        <v>7</v>
      </c>
      <c r="CZ50" s="61">
        <v>2</v>
      </c>
    </row>
    <row r="51" spans="1:104" x14ac:dyDescent="0.2">
      <c r="A51" s="95">
        <v>31</v>
      </c>
      <c r="B51" s="96" t="s">
        <v>302</v>
      </c>
      <c r="C51" s="97" t="s">
        <v>303</v>
      </c>
      <c r="D51" s="98" t="s">
        <v>52</v>
      </c>
      <c r="E51" s="99">
        <v>70</v>
      </c>
      <c r="F51" s="100"/>
      <c r="G51" s="101">
        <f t="shared" si="0"/>
        <v>0</v>
      </c>
      <c r="H51" s="102">
        <v>0</v>
      </c>
      <c r="I51" s="103">
        <f t="shared" si="1"/>
        <v>0</v>
      </c>
      <c r="J51" s="102">
        <v>0</v>
      </c>
      <c r="K51" s="103">
        <f t="shared" si="2"/>
        <v>0</v>
      </c>
      <c r="O51" s="94"/>
      <c r="Z51" s="104"/>
      <c r="AA51" s="104">
        <v>1</v>
      </c>
      <c r="AB51" s="104">
        <v>7</v>
      </c>
      <c r="AC51" s="104">
        <v>7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7</v>
      </c>
      <c r="CZ51" s="61">
        <v>2</v>
      </c>
    </row>
    <row r="52" spans="1:104" x14ac:dyDescent="0.2">
      <c r="A52" s="95">
        <v>32</v>
      </c>
      <c r="B52" s="96" t="s">
        <v>304</v>
      </c>
      <c r="C52" s="97" t="s">
        <v>305</v>
      </c>
      <c r="D52" s="98" t="s">
        <v>260</v>
      </c>
      <c r="E52" s="99">
        <v>10</v>
      </c>
      <c r="F52" s="100"/>
      <c r="G52" s="101">
        <f t="shared" si="0"/>
        <v>0</v>
      </c>
      <c r="H52" s="102">
        <v>0</v>
      </c>
      <c r="I52" s="103">
        <f t="shared" si="1"/>
        <v>0</v>
      </c>
      <c r="J52" s="102">
        <v>0</v>
      </c>
      <c r="K52" s="103">
        <f t="shared" si="2"/>
        <v>0</v>
      </c>
      <c r="O52" s="94"/>
      <c r="Z52" s="104"/>
      <c r="AA52" s="104">
        <v>1</v>
      </c>
      <c r="AB52" s="104">
        <v>7</v>
      </c>
      <c r="AC52" s="104">
        <v>7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7</v>
      </c>
      <c r="CZ52" s="61">
        <v>2</v>
      </c>
    </row>
    <row r="53" spans="1:104" x14ac:dyDescent="0.2">
      <c r="A53" s="114" t="s">
        <v>30</v>
      </c>
      <c r="B53" s="115" t="s">
        <v>261</v>
      </c>
      <c r="C53" s="116" t="s">
        <v>262</v>
      </c>
      <c r="D53" s="117"/>
      <c r="E53" s="118"/>
      <c r="F53" s="118"/>
      <c r="G53" s="119">
        <f>SUM(G27:G52)</f>
        <v>0</v>
      </c>
      <c r="H53" s="120"/>
      <c r="I53" s="121">
        <f>SUM(I27:I52)</f>
        <v>0</v>
      </c>
      <c r="J53" s="122"/>
      <c r="K53" s="121">
        <f>SUM(K27:K52)</f>
        <v>0</v>
      </c>
      <c r="O53" s="94"/>
      <c r="X53" s="123">
        <f>K53</f>
        <v>0</v>
      </c>
      <c r="Y53" s="123">
        <f>I53</f>
        <v>0</v>
      </c>
      <c r="Z53" s="124">
        <f>G53</f>
        <v>0</v>
      </c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25"/>
      <c r="BB53" s="125"/>
      <c r="BC53" s="125"/>
      <c r="BD53" s="125"/>
      <c r="BE53" s="125"/>
      <c r="BF53" s="125"/>
      <c r="BG53" s="104"/>
      <c r="BH53" s="104"/>
      <c r="BI53" s="104"/>
      <c r="BJ53" s="104"/>
      <c r="BK53" s="104"/>
    </row>
    <row r="54" spans="1:104" ht="14.25" customHeight="1" x14ac:dyDescent="0.2">
      <c r="A54" s="86" t="s">
        <v>27</v>
      </c>
      <c r="B54" s="87" t="s">
        <v>306</v>
      </c>
      <c r="C54" s="88" t="s">
        <v>307</v>
      </c>
      <c r="D54" s="89"/>
      <c r="E54" s="90"/>
      <c r="F54" s="90"/>
      <c r="G54" s="91"/>
      <c r="H54" s="92"/>
      <c r="I54" s="93"/>
      <c r="J54" s="92"/>
      <c r="K54" s="93"/>
      <c r="O54" s="94"/>
    </row>
    <row r="55" spans="1:104" x14ac:dyDescent="0.2">
      <c r="A55" s="95">
        <v>33</v>
      </c>
      <c r="B55" s="96" t="s">
        <v>308</v>
      </c>
      <c r="C55" s="97" t="s">
        <v>309</v>
      </c>
      <c r="D55" s="98" t="s">
        <v>211</v>
      </c>
      <c r="E55" s="99">
        <v>2</v>
      </c>
      <c r="F55" s="100"/>
      <c r="G55" s="101">
        <f>E55*F55</f>
        <v>0</v>
      </c>
      <c r="H55" s="102">
        <v>0</v>
      </c>
      <c r="I55" s="103">
        <f>E55*H55</f>
        <v>0</v>
      </c>
      <c r="J55" s="102">
        <v>0</v>
      </c>
      <c r="K55" s="103">
        <f>E55*J55</f>
        <v>0</v>
      </c>
      <c r="O55" s="94"/>
      <c r="Z55" s="104"/>
      <c r="AA55" s="104">
        <v>1</v>
      </c>
      <c r="AB55" s="104">
        <v>7</v>
      </c>
      <c r="AC55" s="104">
        <v>7</v>
      </c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CA55" s="104">
        <v>1</v>
      </c>
      <c r="CB55" s="104">
        <v>7</v>
      </c>
      <c r="CZ55" s="61">
        <v>2</v>
      </c>
    </row>
    <row r="56" spans="1:104" x14ac:dyDescent="0.2">
      <c r="A56" s="105"/>
      <c r="B56" s="106"/>
      <c r="C56" s="175" t="s">
        <v>237</v>
      </c>
      <c r="D56" s="176"/>
      <c r="E56" s="176"/>
      <c r="F56" s="176"/>
      <c r="G56" s="177"/>
      <c r="I56" s="107"/>
      <c r="K56" s="107"/>
      <c r="L56" s="108" t="s">
        <v>237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34</v>
      </c>
      <c r="B57" s="96" t="s">
        <v>310</v>
      </c>
      <c r="C57" s="97" t="s">
        <v>311</v>
      </c>
      <c r="D57" s="98" t="s">
        <v>211</v>
      </c>
      <c r="E57" s="99">
        <v>2</v>
      </c>
      <c r="F57" s="100"/>
      <c r="G57" s="101">
        <f>E57*F57</f>
        <v>0</v>
      </c>
      <c r="H57" s="102">
        <v>0</v>
      </c>
      <c r="I57" s="103">
        <f>E57*H57</f>
        <v>0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7</v>
      </c>
      <c r="AC57" s="104">
        <v>7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7</v>
      </c>
      <c r="CZ57" s="61">
        <v>2</v>
      </c>
    </row>
    <row r="58" spans="1:104" x14ac:dyDescent="0.2">
      <c r="A58" s="105"/>
      <c r="B58" s="106"/>
      <c r="C58" s="175" t="s">
        <v>237</v>
      </c>
      <c r="D58" s="176"/>
      <c r="E58" s="176"/>
      <c r="F58" s="176"/>
      <c r="G58" s="177"/>
      <c r="I58" s="107"/>
      <c r="K58" s="107"/>
      <c r="L58" s="108" t="s">
        <v>237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95">
        <v>35</v>
      </c>
      <c r="B59" s="96" t="s">
        <v>312</v>
      </c>
      <c r="C59" s="97" t="s">
        <v>313</v>
      </c>
      <c r="D59" s="98" t="s">
        <v>314</v>
      </c>
      <c r="E59" s="99">
        <v>2</v>
      </c>
      <c r="F59" s="100"/>
      <c r="G59" s="101">
        <f>E59*F59</f>
        <v>0</v>
      </c>
      <c r="H59" s="102">
        <v>0</v>
      </c>
      <c r="I59" s="103">
        <f>E59*H59</f>
        <v>0</v>
      </c>
      <c r="J59" s="102">
        <v>0</v>
      </c>
      <c r="K59" s="103">
        <f>E59*J59</f>
        <v>0</v>
      </c>
      <c r="O59" s="94"/>
      <c r="Z59" s="104"/>
      <c r="AA59" s="104">
        <v>1</v>
      </c>
      <c r="AB59" s="104">
        <v>7</v>
      </c>
      <c r="AC59" s="104">
        <v>7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CA59" s="104">
        <v>1</v>
      </c>
      <c r="CB59" s="104">
        <v>7</v>
      </c>
      <c r="CZ59" s="61">
        <v>2</v>
      </c>
    </row>
    <row r="60" spans="1:104" x14ac:dyDescent="0.2">
      <c r="A60" s="105"/>
      <c r="B60" s="106"/>
      <c r="C60" s="175" t="s">
        <v>315</v>
      </c>
      <c r="D60" s="176"/>
      <c r="E60" s="176"/>
      <c r="F60" s="176"/>
      <c r="G60" s="177"/>
      <c r="I60" s="107"/>
      <c r="K60" s="107"/>
      <c r="L60" s="108" t="s">
        <v>315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36</v>
      </c>
      <c r="B61" s="96" t="s">
        <v>316</v>
      </c>
      <c r="C61" s="97" t="s">
        <v>317</v>
      </c>
      <c r="D61" s="98" t="s">
        <v>211</v>
      </c>
      <c r="E61" s="99">
        <v>2</v>
      </c>
      <c r="F61" s="100"/>
      <c r="G61" s="101">
        <f>E61*F61</f>
        <v>0</v>
      </c>
      <c r="H61" s="102">
        <v>0</v>
      </c>
      <c r="I61" s="103">
        <f>E61*H61</f>
        <v>0</v>
      </c>
      <c r="J61" s="102">
        <v>0</v>
      </c>
      <c r="K61" s="103">
        <f>E61*J61</f>
        <v>0</v>
      </c>
      <c r="O61" s="94"/>
      <c r="Z61" s="104"/>
      <c r="AA61" s="104">
        <v>1</v>
      </c>
      <c r="AB61" s="104">
        <v>7</v>
      </c>
      <c r="AC61" s="104">
        <v>7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7</v>
      </c>
      <c r="CZ61" s="61">
        <v>2</v>
      </c>
    </row>
    <row r="62" spans="1:104" x14ac:dyDescent="0.2">
      <c r="A62" s="105"/>
      <c r="B62" s="106"/>
      <c r="C62" s="175" t="s">
        <v>237</v>
      </c>
      <c r="D62" s="176"/>
      <c r="E62" s="176"/>
      <c r="F62" s="176"/>
      <c r="G62" s="177"/>
      <c r="I62" s="107"/>
      <c r="K62" s="107"/>
      <c r="L62" s="108" t="s">
        <v>237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</row>
    <row r="63" spans="1:104" ht="22.5" x14ac:dyDescent="0.2">
      <c r="A63" s="95">
        <v>37</v>
      </c>
      <c r="B63" s="96" t="s">
        <v>318</v>
      </c>
      <c r="C63" s="97" t="s">
        <v>319</v>
      </c>
      <c r="D63" s="98" t="s">
        <v>211</v>
      </c>
      <c r="E63" s="99">
        <v>2</v>
      </c>
      <c r="F63" s="100"/>
      <c r="G63" s="101">
        <f>E63*F63</f>
        <v>0</v>
      </c>
      <c r="H63" s="102">
        <v>0</v>
      </c>
      <c r="I63" s="103">
        <f>E63*H63</f>
        <v>0</v>
      </c>
      <c r="J63" s="102">
        <v>0</v>
      </c>
      <c r="K63" s="103">
        <f>E63*J63</f>
        <v>0</v>
      </c>
      <c r="O63" s="94"/>
      <c r="Z63" s="104"/>
      <c r="AA63" s="104">
        <v>1</v>
      </c>
      <c r="AB63" s="104">
        <v>7</v>
      </c>
      <c r="AC63" s="104">
        <v>7</v>
      </c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CA63" s="104">
        <v>1</v>
      </c>
      <c r="CB63" s="104">
        <v>7</v>
      </c>
      <c r="CZ63" s="61">
        <v>2</v>
      </c>
    </row>
    <row r="64" spans="1:104" ht="22.5" x14ac:dyDescent="0.2">
      <c r="A64" s="95">
        <v>38</v>
      </c>
      <c r="B64" s="96" t="s">
        <v>320</v>
      </c>
      <c r="C64" s="97" t="s">
        <v>321</v>
      </c>
      <c r="D64" s="98" t="s">
        <v>211</v>
      </c>
      <c r="E64" s="99">
        <v>2</v>
      </c>
      <c r="F64" s="100"/>
      <c r="G64" s="101">
        <f>E64*F64</f>
        <v>0</v>
      </c>
      <c r="H64" s="102">
        <v>0</v>
      </c>
      <c r="I64" s="103">
        <f>E64*H64</f>
        <v>0</v>
      </c>
      <c r="J64" s="102">
        <v>0</v>
      </c>
      <c r="K64" s="103">
        <f>E64*J64</f>
        <v>0</v>
      </c>
      <c r="O64" s="94"/>
      <c r="Z64" s="104"/>
      <c r="AA64" s="104">
        <v>1</v>
      </c>
      <c r="AB64" s="104">
        <v>7</v>
      </c>
      <c r="AC64" s="104">
        <v>7</v>
      </c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CA64" s="104">
        <v>1</v>
      </c>
      <c r="CB64" s="104">
        <v>7</v>
      </c>
      <c r="CZ64" s="61">
        <v>2</v>
      </c>
    </row>
    <row r="65" spans="1:104" ht="22.5" x14ac:dyDescent="0.2">
      <c r="A65" s="95">
        <v>39</v>
      </c>
      <c r="B65" s="96" t="s">
        <v>322</v>
      </c>
      <c r="C65" s="97" t="s">
        <v>323</v>
      </c>
      <c r="D65" s="98" t="s">
        <v>211</v>
      </c>
      <c r="E65" s="99">
        <v>2</v>
      </c>
      <c r="F65" s="100"/>
      <c r="G65" s="101">
        <f>E65*F65</f>
        <v>0</v>
      </c>
      <c r="H65" s="102">
        <v>0</v>
      </c>
      <c r="I65" s="103">
        <f>E65*H65</f>
        <v>0</v>
      </c>
      <c r="J65" s="102">
        <v>0</v>
      </c>
      <c r="K65" s="103">
        <f>E65*J65</f>
        <v>0</v>
      </c>
      <c r="O65" s="94"/>
      <c r="Z65" s="104"/>
      <c r="AA65" s="104">
        <v>1</v>
      </c>
      <c r="AB65" s="104">
        <v>7</v>
      </c>
      <c r="AC65" s="104">
        <v>7</v>
      </c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CA65" s="104">
        <v>1</v>
      </c>
      <c r="CB65" s="104">
        <v>7</v>
      </c>
      <c r="CZ65" s="61">
        <v>2</v>
      </c>
    </row>
    <row r="66" spans="1:104" x14ac:dyDescent="0.2">
      <c r="A66" s="105"/>
      <c r="B66" s="106"/>
      <c r="C66" s="175" t="s">
        <v>324</v>
      </c>
      <c r="D66" s="176"/>
      <c r="E66" s="176"/>
      <c r="F66" s="176"/>
      <c r="G66" s="177"/>
      <c r="I66" s="107"/>
      <c r="K66" s="107"/>
      <c r="L66" s="108" t="s">
        <v>324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95">
        <v>40</v>
      </c>
      <c r="B67" s="96" t="s">
        <v>325</v>
      </c>
      <c r="C67" s="97" t="s">
        <v>326</v>
      </c>
      <c r="D67" s="98" t="s">
        <v>211</v>
      </c>
      <c r="E67" s="99">
        <v>2</v>
      </c>
      <c r="F67" s="100"/>
      <c r="G67" s="101">
        <f>E67*F67</f>
        <v>0</v>
      </c>
      <c r="H67" s="102">
        <v>0</v>
      </c>
      <c r="I67" s="103">
        <f>E67*H67</f>
        <v>0</v>
      </c>
      <c r="J67" s="102">
        <v>0</v>
      </c>
      <c r="K67" s="103">
        <f>E67*J67</f>
        <v>0</v>
      </c>
      <c r="O67" s="94"/>
      <c r="Z67" s="104"/>
      <c r="AA67" s="104">
        <v>1</v>
      </c>
      <c r="AB67" s="104">
        <v>7</v>
      </c>
      <c r="AC67" s="104">
        <v>7</v>
      </c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CA67" s="104">
        <v>1</v>
      </c>
      <c r="CB67" s="104">
        <v>7</v>
      </c>
      <c r="CZ67" s="61">
        <v>2</v>
      </c>
    </row>
    <row r="68" spans="1:104" x14ac:dyDescent="0.2">
      <c r="A68" s="105"/>
      <c r="B68" s="106"/>
      <c r="C68" s="175" t="s">
        <v>237</v>
      </c>
      <c r="D68" s="176"/>
      <c r="E68" s="176"/>
      <c r="F68" s="176"/>
      <c r="G68" s="177"/>
      <c r="I68" s="107"/>
      <c r="K68" s="107"/>
      <c r="L68" s="108" t="s">
        <v>237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  <c r="BI68" s="104"/>
      <c r="BJ68" s="104"/>
      <c r="BK68" s="104"/>
    </row>
    <row r="69" spans="1:104" ht="22.5" x14ac:dyDescent="0.2">
      <c r="A69" s="95">
        <v>41</v>
      </c>
      <c r="B69" s="96" t="s">
        <v>318</v>
      </c>
      <c r="C69" s="97" t="s">
        <v>319</v>
      </c>
      <c r="D69" s="98" t="s">
        <v>211</v>
      </c>
      <c r="E69" s="99">
        <v>2</v>
      </c>
      <c r="F69" s="100"/>
      <c r="G69" s="101">
        <f>E69*F69</f>
        <v>0</v>
      </c>
      <c r="H69" s="102">
        <v>0</v>
      </c>
      <c r="I69" s="103">
        <f>E69*H69</f>
        <v>0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7</v>
      </c>
      <c r="AC69" s="104">
        <v>7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7</v>
      </c>
      <c r="CZ69" s="61">
        <v>2</v>
      </c>
    </row>
    <row r="70" spans="1:104" ht="22.5" x14ac:dyDescent="0.2">
      <c r="A70" s="95">
        <v>42</v>
      </c>
      <c r="B70" s="96" t="s">
        <v>327</v>
      </c>
      <c r="C70" s="97" t="s">
        <v>328</v>
      </c>
      <c r="D70" s="98" t="s">
        <v>211</v>
      </c>
      <c r="E70" s="99">
        <v>2</v>
      </c>
      <c r="F70" s="100"/>
      <c r="G70" s="101">
        <f>E70*F70</f>
        <v>0</v>
      </c>
      <c r="H70" s="102">
        <v>0</v>
      </c>
      <c r="I70" s="103">
        <f>E70*H70</f>
        <v>0</v>
      </c>
      <c r="J70" s="102">
        <v>0</v>
      </c>
      <c r="K70" s="103">
        <f>E70*J70</f>
        <v>0</v>
      </c>
      <c r="O70" s="94"/>
      <c r="Z70" s="104"/>
      <c r="AA70" s="104">
        <v>1</v>
      </c>
      <c r="AB70" s="104">
        <v>7</v>
      </c>
      <c r="AC70" s="104">
        <v>7</v>
      </c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  <c r="CA70" s="104">
        <v>1</v>
      </c>
      <c r="CB70" s="104">
        <v>7</v>
      </c>
      <c r="CZ70" s="61">
        <v>2</v>
      </c>
    </row>
    <row r="71" spans="1:104" ht="22.5" x14ac:dyDescent="0.2">
      <c r="A71" s="95">
        <v>43</v>
      </c>
      <c r="B71" s="96" t="s">
        <v>329</v>
      </c>
      <c r="C71" s="97" t="s">
        <v>330</v>
      </c>
      <c r="D71" s="98" t="s">
        <v>211</v>
      </c>
      <c r="E71" s="99">
        <v>2</v>
      </c>
      <c r="F71" s="100"/>
      <c r="G71" s="101">
        <f>E71*F71</f>
        <v>0</v>
      </c>
      <c r="H71" s="102">
        <v>0</v>
      </c>
      <c r="I71" s="103">
        <f>E71*H71</f>
        <v>0</v>
      </c>
      <c r="J71" s="102">
        <v>0</v>
      </c>
      <c r="K71" s="103">
        <f>E71*J71</f>
        <v>0</v>
      </c>
      <c r="O71" s="94"/>
      <c r="Z71" s="104"/>
      <c r="AA71" s="104">
        <v>1</v>
      </c>
      <c r="AB71" s="104">
        <v>7</v>
      </c>
      <c r="AC71" s="104">
        <v>7</v>
      </c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CA71" s="104">
        <v>1</v>
      </c>
      <c r="CB71" s="104">
        <v>7</v>
      </c>
      <c r="CZ71" s="61">
        <v>2</v>
      </c>
    </row>
    <row r="72" spans="1:104" ht="22.5" x14ac:dyDescent="0.2">
      <c r="A72" s="95">
        <v>44</v>
      </c>
      <c r="B72" s="96" t="s">
        <v>331</v>
      </c>
      <c r="C72" s="97" t="s">
        <v>332</v>
      </c>
      <c r="D72" s="98" t="s">
        <v>211</v>
      </c>
      <c r="E72" s="99">
        <v>2</v>
      </c>
      <c r="F72" s="100"/>
      <c r="G72" s="101">
        <f>E72*F72</f>
        <v>0</v>
      </c>
      <c r="H72" s="102">
        <v>0</v>
      </c>
      <c r="I72" s="103">
        <f>E72*H72</f>
        <v>0</v>
      </c>
      <c r="J72" s="102">
        <v>0</v>
      </c>
      <c r="K72" s="103">
        <f>E72*J72</f>
        <v>0</v>
      </c>
      <c r="O72" s="94"/>
      <c r="Z72" s="104"/>
      <c r="AA72" s="104">
        <v>1</v>
      </c>
      <c r="AB72" s="104">
        <v>7</v>
      </c>
      <c r="AC72" s="104">
        <v>7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7</v>
      </c>
      <c r="CZ72" s="61">
        <v>2</v>
      </c>
    </row>
    <row r="73" spans="1:104" x14ac:dyDescent="0.2">
      <c r="A73" s="105"/>
      <c r="B73" s="106"/>
      <c r="C73" s="175" t="s">
        <v>333</v>
      </c>
      <c r="D73" s="176"/>
      <c r="E73" s="176"/>
      <c r="F73" s="176"/>
      <c r="G73" s="177"/>
      <c r="I73" s="107"/>
      <c r="K73" s="107"/>
      <c r="L73" s="108" t="s">
        <v>333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</row>
    <row r="74" spans="1:104" ht="22.5" x14ac:dyDescent="0.2">
      <c r="A74" s="95">
        <v>45</v>
      </c>
      <c r="B74" s="96" t="s">
        <v>318</v>
      </c>
      <c r="C74" s="97" t="s">
        <v>319</v>
      </c>
      <c r="D74" s="98" t="s">
        <v>211</v>
      </c>
      <c r="E74" s="99">
        <v>2</v>
      </c>
      <c r="F74" s="100"/>
      <c r="G74" s="101">
        <f>E74*F74</f>
        <v>0</v>
      </c>
      <c r="H74" s="102">
        <v>0</v>
      </c>
      <c r="I74" s="103">
        <f>E74*H74</f>
        <v>0</v>
      </c>
      <c r="J74" s="102">
        <v>0</v>
      </c>
      <c r="K74" s="103">
        <f>E74*J74</f>
        <v>0</v>
      </c>
      <c r="O74" s="94"/>
      <c r="Z74" s="104"/>
      <c r="AA74" s="104">
        <v>1</v>
      </c>
      <c r="AB74" s="104">
        <v>7</v>
      </c>
      <c r="AC74" s="104">
        <v>7</v>
      </c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CA74" s="104">
        <v>1</v>
      </c>
      <c r="CB74" s="104">
        <v>7</v>
      </c>
      <c r="CZ74" s="61">
        <v>2</v>
      </c>
    </row>
    <row r="75" spans="1:104" ht="22.5" x14ac:dyDescent="0.2">
      <c r="A75" s="95">
        <v>46</v>
      </c>
      <c r="B75" s="96" t="s">
        <v>331</v>
      </c>
      <c r="C75" s="97" t="s">
        <v>332</v>
      </c>
      <c r="D75" s="98" t="s">
        <v>211</v>
      </c>
      <c r="E75" s="99">
        <v>2</v>
      </c>
      <c r="F75" s="100"/>
      <c r="G75" s="101">
        <f>E75*F75</f>
        <v>0</v>
      </c>
      <c r="H75" s="102">
        <v>0</v>
      </c>
      <c r="I75" s="103">
        <f>E75*H75</f>
        <v>0</v>
      </c>
      <c r="J75" s="102">
        <v>0</v>
      </c>
      <c r="K75" s="103">
        <f>E75*J75</f>
        <v>0</v>
      </c>
      <c r="O75" s="94"/>
      <c r="Z75" s="104"/>
      <c r="AA75" s="104">
        <v>1</v>
      </c>
      <c r="AB75" s="104">
        <v>7</v>
      </c>
      <c r="AC75" s="104">
        <v>7</v>
      </c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CA75" s="104">
        <v>1</v>
      </c>
      <c r="CB75" s="104">
        <v>7</v>
      </c>
      <c r="CZ75" s="61">
        <v>2</v>
      </c>
    </row>
    <row r="76" spans="1:104" x14ac:dyDescent="0.2">
      <c r="A76" s="95">
        <v>47</v>
      </c>
      <c r="B76" s="96" t="s">
        <v>334</v>
      </c>
      <c r="C76" s="97" t="s">
        <v>335</v>
      </c>
      <c r="D76" s="98" t="s">
        <v>211</v>
      </c>
      <c r="E76" s="99">
        <v>2</v>
      </c>
      <c r="F76" s="100"/>
      <c r="G76" s="101">
        <f>E76*F76</f>
        <v>0</v>
      </c>
      <c r="H76" s="102">
        <v>0</v>
      </c>
      <c r="I76" s="103">
        <f>E76*H76</f>
        <v>0</v>
      </c>
      <c r="J76" s="102">
        <v>0</v>
      </c>
      <c r="K76" s="103">
        <f>E76*J76</f>
        <v>0</v>
      </c>
      <c r="O76" s="94"/>
      <c r="Z76" s="104"/>
      <c r="AA76" s="104">
        <v>1</v>
      </c>
      <c r="AB76" s="104">
        <v>7</v>
      </c>
      <c r="AC76" s="104">
        <v>7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CA76" s="104">
        <v>1</v>
      </c>
      <c r="CB76" s="104">
        <v>7</v>
      </c>
      <c r="CZ76" s="61">
        <v>2</v>
      </c>
    </row>
    <row r="77" spans="1:104" x14ac:dyDescent="0.2">
      <c r="A77" s="95">
        <v>48</v>
      </c>
      <c r="B77" s="96" t="s">
        <v>336</v>
      </c>
      <c r="C77" s="97" t="s">
        <v>337</v>
      </c>
      <c r="D77" s="98" t="s">
        <v>211</v>
      </c>
      <c r="E77" s="99">
        <v>4</v>
      </c>
      <c r="F77" s="100"/>
      <c r="G77" s="101">
        <f>E77*F77</f>
        <v>0</v>
      </c>
      <c r="H77" s="102">
        <v>0</v>
      </c>
      <c r="I77" s="103">
        <f>E77*H77</f>
        <v>0</v>
      </c>
      <c r="J77" s="102">
        <v>0</v>
      </c>
      <c r="K77" s="103">
        <f>E77*J77</f>
        <v>0</v>
      </c>
      <c r="O77" s="94"/>
      <c r="Z77" s="104"/>
      <c r="AA77" s="104">
        <v>1</v>
      </c>
      <c r="AB77" s="104">
        <v>7</v>
      </c>
      <c r="AC77" s="104">
        <v>7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CA77" s="104">
        <v>1</v>
      </c>
      <c r="CB77" s="104">
        <v>7</v>
      </c>
      <c r="CZ77" s="61">
        <v>2</v>
      </c>
    </row>
    <row r="78" spans="1:104" x14ac:dyDescent="0.2">
      <c r="A78" s="95">
        <v>49</v>
      </c>
      <c r="B78" s="96" t="s">
        <v>338</v>
      </c>
      <c r="C78" s="97" t="s">
        <v>128</v>
      </c>
      <c r="D78" s="98" t="s">
        <v>260</v>
      </c>
      <c r="E78" s="99">
        <v>10</v>
      </c>
      <c r="F78" s="100"/>
      <c r="G78" s="101">
        <f>E78*F78</f>
        <v>0</v>
      </c>
      <c r="H78" s="102">
        <v>0</v>
      </c>
      <c r="I78" s="103">
        <f>E78*H78</f>
        <v>0</v>
      </c>
      <c r="J78" s="102">
        <v>0</v>
      </c>
      <c r="K78" s="103">
        <f>E78*J78</f>
        <v>0</v>
      </c>
      <c r="O78" s="94"/>
      <c r="Z78" s="104"/>
      <c r="AA78" s="104">
        <v>1</v>
      </c>
      <c r="AB78" s="104">
        <v>7</v>
      </c>
      <c r="AC78" s="104">
        <v>7</v>
      </c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4"/>
      <c r="BK78" s="104"/>
      <c r="CA78" s="104">
        <v>1</v>
      </c>
      <c r="CB78" s="104">
        <v>7</v>
      </c>
      <c r="CZ78" s="61">
        <v>2</v>
      </c>
    </row>
    <row r="79" spans="1:104" x14ac:dyDescent="0.2">
      <c r="A79" s="114" t="s">
        <v>30</v>
      </c>
      <c r="B79" s="115" t="s">
        <v>306</v>
      </c>
      <c r="C79" s="116" t="s">
        <v>307</v>
      </c>
      <c r="D79" s="117"/>
      <c r="E79" s="118"/>
      <c r="F79" s="118"/>
      <c r="G79" s="119">
        <f>SUM(G54:G78)</f>
        <v>0</v>
      </c>
      <c r="H79" s="120"/>
      <c r="I79" s="121">
        <f>SUM(I54:I78)</f>
        <v>0</v>
      </c>
      <c r="J79" s="122"/>
      <c r="K79" s="121">
        <f>SUM(K54:K78)</f>
        <v>0</v>
      </c>
      <c r="O79" s="94"/>
      <c r="X79" s="123">
        <f>K79</f>
        <v>0</v>
      </c>
      <c r="Y79" s="123">
        <f>I79</f>
        <v>0</v>
      </c>
      <c r="Z79" s="124">
        <f>G79</f>
        <v>0</v>
      </c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25"/>
      <c r="BB79" s="125"/>
      <c r="BC79" s="125"/>
      <c r="BD79" s="125"/>
      <c r="BE79" s="125"/>
      <c r="BF79" s="125"/>
      <c r="BG79" s="104"/>
      <c r="BH79" s="104"/>
      <c r="BI79" s="104"/>
      <c r="BJ79" s="104"/>
      <c r="BK79" s="104"/>
    </row>
    <row r="80" spans="1:104" ht="14.25" customHeight="1" x14ac:dyDescent="0.2">
      <c r="A80" s="86" t="s">
        <v>27</v>
      </c>
      <c r="B80" s="87" t="s">
        <v>339</v>
      </c>
      <c r="C80" s="88" t="s">
        <v>340</v>
      </c>
      <c r="D80" s="89"/>
      <c r="E80" s="90"/>
      <c r="F80" s="90"/>
      <c r="G80" s="91"/>
      <c r="H80" s="92"/>
      <c r="I80" s="93"/>
      <c r="J80" s="92"/>
      <c r="K80" s="93"/>
      <c r="O80" s="94"/>
    </row>
    <row r="81" spans="1:104" ht="22.5" x14ac:dyDescent="0.2">
      <c r="A81" s="95">
        <v>50</v>
      </c>
      <c r="B81" s="96" t="s">
        <v>341</v>
      </c>
      <c r="C81" s="97" t="s">
        <v>342</v>
      </c>
      <c r="D81" s="98" t="s">
        <v>211</v>
      </c>
      <c r="E81" s="99">
        <v>4</v>
      </c>
      <c r="F81" s="100"/>
      <c r="G81" s="101">
        <f>E81*F81</f>
        <v>0</v>
      </c>
      <c r="H81" s="102">
        <v>0</v>
      </c>
      <c r="I81" s="103">
        <f>E81*H81</f>
        <v>0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7</v>
      </c>
      <c r="AC81" s="104">
        <v>7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7</v>
      </c>
      <c r="CZ81" s="61">
        <v>2</v>
      </c>
    </row>
    <row r="82" spans="1:104" ht="22.5" x14ac:dyDescent="0.2">
      <c r="A82" s="95">
        <v>51</v>
      </c>
      <c r="B82" s="96" t="s">
        <v>343</v>
      </c>
      <c r="C82" s="97" t="s">
        <v>344</v>
      </c>
      <c r="D82" s="98" t="s">
        <v>52</v>
      </c>
      <c r="E82" s="99">
        <v>10</v>
      </c>
      <c r="F82" s="100"/>
      <c r="G82" s="101">
        <f>E82*F82</f>
        <v>0</v>
      </c>
      <c r="H82" s="102">
        <v>0</v>
      </c>
      <c r="I82" s="103">
        <f>E82*H82</f>
        <v>0</v>
      </c>
      <c r="J82" s="102">
        <v>0</v>
      </c>
      <c r="K82" s="103">
        <f>E82*J82</f>
        <v>0</v>
      </c>
      <c r="O82" s="94"/>
      <c r="Z82" s="104"/>
      <c r="AA82" s="104">
        <v>1</v>
      </c>
      <c r="AB82" s="104">
        <v>7</v>
      </c>
      <c r="AC82" s="104">
        <v>7</v>
      </c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CA82" s="104">
        <v>1</v>
      </c>
      <c r="CB82" s="104">
        <v>7</v>
      </c>
      <c r="CZ82" s="61">
        <v>2</v>
      </c>
    </row>
    <row r="83" spans="1:104" ht="22.5" x14ac:dyDescent="0.2">
      <c r="A83" s="95">
        <v>52</v>
      </c>
      <c r="B83" s="96" t="s">
        <v>345</v>
      </c>
      <c r="C83" s="97" t="s">
        <v>346</v>
      </c>
      <c r="D83" s="98" t="s">
        <v>211</v>
      </c>
      <c r="E83" s="99">
        <v>4</v>
      </c>
      <c r="F83" s="100"/>
      <c r="G83" s="101">
        <f>E83*F83</f>
        <v>0</v>
      </c>
      <c r="H83" s="102">
        <v>0</v>
      </c>
      <c r="I83" s="103">
        <f>E83*H83</f>
        <v>0</v>
      </c>
      <c r="J83" s="102">
        <v>0</v>
      </c>
      <c r="K83" s="103">
        <f>E83*J83</f>
        <v>0</v>
      </c>
      <c r="O83" s="94"/>
      <c r="Z83" s="104"/>
      <c r="AA83" s="104">
        <v>1</v>
      </c>
      <c r="AB83" s="104">
        <v>7</v>
      </c>
      <c r="AC83" s="104">
        <v>7</v>
      </c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CA83" s="104">
        <v>1</v>
      </c>
      <c r="CB83" s="104">
        <v>7</v>
      </c>
      <c r="CZ83" s="61">
        <v>2</v>
      </c>
    </row>
    <row r="84" spans="1:104" x14ac:dyDescent="0.2">
      <c r="A84" s="95">
        <v>53</v>
      </c>
      <c r="B84" s="96" t="s">
        <v>347</v>
      </c>
      <c r="C84" s="97" t="s">
        <v>348</v>
      </c>
      <c r="D84" s="98" t="s">
        <v>52</v>
      </c>
      <c r="E84" s="99">
        <v>10</v>
      </c>
      <c r="F84" s="100"/>
      <c r="G84" s="101">
        <f>E84*F84</f>
        <v>0</v>
      </c>
      <c r="H84" s="102">
        <v>0</v>
      </c>
      <c r="I84" s="103">
        <f>E84*H84</f>
        <v>0</v>
      </c>
      <c r="J84" s="102">
        <v>0</v>
      </c>
      <c r="K84" s="103">
        <f>E84*J84</f>
        <v>0</v>
      </c>
      <c r="O84" s="94"/>
      <c r="Z84" s="104"/>
      <c r="AA84" s="104">
        <v>1</v>
      </c>
      <c r="AB84" s="104">
        <v>7</v>
      </c>
      <c r="AC84" s="104">
        <v>7</v>
      </c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CA84" s="104">
        <v>1</v>
      </c>
      <c r="CB84" s="104">
        <v>7</v>
      </c>
      <c r="CZ84" s="61">
        <v>2</v>
      </c>
    </row>
    <row r="85" spans="1:104" ht="22.5" x14ac:dyDescent="0.2">
      <c r="A85" s="95">
        <v>54</v>
      </c>
      <c r="B85" s="96" t="s">
        <v>349</v>
      </c>
      <c r="C85" s="97" t="s">
        <v>350</v>
      </c>
      <c r="D85" s="98" t="s">
        <v>52</v>
      </c>
      <c r="E85" s="99">
        <v>10</v>
      </c>
      <c r="F85" s="100"/>
      <c r="G85" s="101">
        <f>E85*F85</f>
        <v>0</v>
      </c>
      <c r="H85" s="102">
        <v>0</v>
      </c>
      <c r="I85" s="103">
        <f>E85*H85</f>
        <v>0</v>
      </c>
      <c r="J85" s="102">
        <v>0</v>
      </c>
      <c r="K85" s="103">
        <f>E85*J85</f>
        <v>0</v>
      </c>
      <c r="O85" s="94"/>
      <c r="Z85" s="104"/>
      <c r="AA85" s="104">
        <v>1</v>
      </c>
      <c r="AB85" s="104">
        <v>7</v>
      </c>
      <c r="AC85" s="104">
        <v>7</v>
      </c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CA85" s="104">
        <v>1</v>
      </c>
      <c r="CB85" s="104">
        <v>7</v>
      </c>
      <c r="CZ85" s="61">
        <v>2</v>
      </c>
    </row>
    <row r="86" spans="1:104" x14ac:dyDescent="0.2">
      <c r="A86" s="105"/>
      <c r="B86" s="106"/>
      <c r="C86" s="175" t="s">
        <v>351</v>
      </c>
      <c r="D86" s="176"/>
      <c r="E86" s="176"/>
      <c r="F86" s="176"/>
      <c r="G86" s="177"/>
      <c r="I86" s="107"/>
      <c r="K86" s="107"/>
      <c r="L86" s="108" t="s">
        <v>351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95">
        <v>55</v>
      </c>
      <c r="B87" s="96" t="s">
        <v>352</v>
      </c>
      <c r="C87" s="97" t="s">
        <v>353</v>
      </c>
      <c r="D87" s="98" t="s">
        <v>52</v>
      </c>
      <c r="E87" s="99">
        <v>10</v>
      </c>
      <c r="F87" s="100"/>
      <c r="G87" s="101">
        <f>E87*F87</f>
        <v>0</v>
      </c>
      <c r="H87" s="102">
        <v>0</v>
      </c>
      <c r="I87" s="103">
        <f>E87*H87</f>
        <v>0</v>
      </c>
      <c r="J87" s="102">
        <v>0</v>
      </c>
      <c r="K87" s="103">
        <f>E87*J87</f>
        <v>0</v>
      </c>
      <c r="O87" s="94"/>
      <c r="Z87" s="104"/>
      <c r="AA87" s="104">
        <v>1</v>
      </c>
      <c r="AB87" s="104">
        <v>7</v>
      </c>
      <c r="AC87" s="104">
        <v>7</v>
      </c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CA87" s="104">
        <v>1</v>
      </c>
      <c r="CB87" s="104">
        <v>7</v>
      </c>
      <c r="CZ87" s="61">
        <v>2</v>
      </c>
    </row>
    <row r="88" spans="1:104" ht="22.5" x14ac:dyDescent="0.2">
      <c r="A88" s="95">
        <v>56</v>
      </c>
      <c r="B88" s="96" t="s">
        <v>354</v>
      </c>
      <c r="C88" s="97" t="s">
        <v>355</v>
      </c>
      <c r="D88" s="98" t="s">
        <v>211</v>
      </c>
      <c r="E88" s="99">
        <v>2</v>
      </c>
      <c r="F88" s="100"/>
      <c r="G88" s="101">
        <f>E88*F88</f>
        <v>0</v>
      </c>
      <c r="H88" s="102">
        <v>0</v>
      </c>
      <c r="I88" s="103">
        <f>E88*H88</f>
        <v>0</v>
      </c>
      <c r="J88" s="102">
        <v>0</v>
      </c>
      <c r="K88" s="103">
        <f>E88*J88</f>
        <v>0</v>
      </c>
      <c r="O88" s="94"/>
      <c r="Z88" s="104"/>
      <c r="AA88" s="104">
        <v>1</v>
      </c>
      <c r="AB88" s="104">
        <v>7</v>
      </c>
      <c r="AC88" s="104">
        <v>7</v>
      </c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CA88" s="104">
        <v>1</v>
      </c>
      <c r="CB88" s="104">
        <v>7</v>
      </c>
      <c r="CZ88" s="61">
        <v>2</v>
      </c>
    </row>
    <row r="89" spans="1:104" x14ac:dyDescent="0.2">
      <c r="A89" s="105"/>
      <c r="B89" s="106"/>
      <c r="C89" s="175" t="s">
        <v>356</v>
      </c>
      <c r="D89" s="176"/>
      <c r="E89" s="176"/>
      <c r="F89" s="176"/>
      <c r="G89" s="177"/>
      <c r="I89" s="107"/>
      <c r="K89" s="107"/>
      <c r="L89" s="108" t="s">
        <v>356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95">
        <v>57</v>
      </c>
      <c r="B90" s="96" t="s">
        <v>357</v>
      </c>
      <c r="C90" s="97" t="s">
        <v>358</v>
      </c>
      <c r="D90" s="98" t="s">
        <v>211</v>
      </c>
      <c r="E90" s="99">
        <v>2</v>
      </c>
      <c r="F90" s="100"/>
      <c r="G90" s="101">
        <f>E90*F90</f>
        <v>0</v>
      </c>
      <c r="H90" s="102">
        <v>0</v>
      </c>
      <c r="I90" s="103">
        <f>E90*H90</f>
        <v>0</v>
      </c>
      <c r="J90" s="102">
        <v>0</v>
      </c>
      <c r="K90" s="103">
        <f>E90*J90</f>
        <v>0</v>
      </c>
      <c r="O90" s="94"/>
      <c r="Z90" s="104"/>
      <c r="AA90" s="104">
        <v>1</v>
      </c>
      <c r="AB90" s="104">
        <v>7</v>
      </c>
      <c r="AC90" s="104">
        <v>7</v>
      </c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CA90" s="104">
        <v>1</v>
      </c>
      <c r="CB90" s="104">
        <v>7</v>
      </c>
      <c r="CZ90" s="61">
        <v>2</v>
      </c>
    </row>
    <row r="91" spans="1:104" ht="22.5" x14ac:dyDescent="0.2">
      <c r="A91" s="95">
        <v>58</v>
      </c>
      <c r="B91" s="96" t="s">
        <v>359</v>
      </c>
      <c r="C91" s="97" t="s">
        <v>360</v>
      </c>
      <c r="D91" s="98" t="s">
        <v>211</v>
      </c>
      <c r="E91" s="99">
        <v>2</v>
      </c>
      <c r="F91" s="100"/>
      <c r="G91" s="101">
        <f>E91*F91</f>
        <v>0</v>
      </c>
      <c r="H91" s="102">
        <v>0</v>
      </c>
      <c r="I91" s="103">
        <f>E91*H91</f>
        <v>0</v>
      </c>
      <c r="J91" s="102">
        <v>0</v>
      </c>
      <c r="K91" s="103">
        <f>E91*J91</f>
        <v>0</v>
      </c>
      <c r="O91" s="94"/>
      <c r="Z91" s="104"/>
      <c r="AA91" s="104">
        <v>1</v>
      </c>
      <c r="AB91" s="104">
        <v>7</v>
      </c>
      <c r="AC91" s="104">
        <v>7</v>
      </c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CA91" s="104">
        <v>1</v>
      </c>
      <c r="CB91" s="104">
        <v>7</v>
      </c>
      <c r="CZ91" s="61">
        <v>2</v>
      </c>
    </row>
    <row r="92" spans="1:104" ht="22.5" x14ac:dyDescent="0.2">
      <c r="A92" s="95">
        <v>59</v>
      </c>
      <c r="B92" s="96" t="s">
        <v>361</v>
      </c>
      <c r="C92" s="97" t="s">
        <v>362</v>
      </c>
      <c r="D92" s="98" t="s">
        <v>211</v>
      </c>
      <c r="E92" s="99">
        <v>2</v>
      </c>
      <c r="F92" s="100"/>
      <c r="G92" s="101">
        <f>E92*F92</f>
        <v>0</v>
      </c>
      <c r="H92" s="102">
        <v>0</v>
      </c>
      <c r="I92" s="103">
        <f>E92*H92</f>
        <v>0</v>
      </c>
      <c r="J92" s="102">
        <v>0</v>
      </c>
      <c r="K92" s="103">
        <f>E92*J92</f>
        <v>0</v>
      </c>
      <c r="O92" s="94"/>
      <c r="Z92" s="104"/>
      <c r="AA92" s="104">
        <v>1</v>
      </c>
      <c r="AB92" s="104">
        <v>7</v>
      </c>
      <c r="AC92" s="104">
        <v>7</v>
      </c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CA92" s="104">
        <v>1</v>
      </c>
      <c r="CB92" s="104">
        <v>7</v>
      </c>
      <c r="CZ92" s="61">
        <v>2</v>
      </c>
    </row>
    <row r="93" spans="1:104" ht="22.5" x14ac:dyDescent="0.2">
      <c r="A93" s="95">
        <v>60</v>
      </c>
      <c r="B93" s="96" t="s">
        <v>363</v>
      </c>
      <c r="C93" s="97" t="s">
        <v>364</v>
      </c>
      <c r="D93" s="98" t="s">
        <v>314</v>
      </c>
      <c r="E93" s="99">
        <v>1</v>
      </c>
      <c r="F93" s="100"/>
      <c r="G93" s="101">
        <f>E93*F93</f>
        <v>0</v>
      </c>
      <c r="H93" s="102">
        <v>0</v>
      </c>
      <c r="I93" s="103">
        <f>E93*H93</f>
        <v>0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7</v>
      </c>
      <c r="AC93" s="104">
        <v>7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7</v>
      </c>
      <c r="CZ93" s="61">
        <v>2</v>
      </c>
    </row>
    <row r="94" spans="1:104" x14ac:dyDescent="0.2">
      <c r="A94" s="114" t="s">
        <v>30</v>
      </c>
      <c r="B94" s="115" t="s">
        <v>339</v>
      </c>
      <c r="C94" s="116" t="s">
        <v>340</v>
      </c>
      <c r="D94" s="117"/>
      <c r="E94" s="118"/>
      <c r="F94" s="118"/>
      <c r="G94" s="119">
        <f>SUM(G80:G93)</f>
        <v>0</v>
      </c>
      <c r="H94" s="120"/>
      <c r="I94" s="121">
        <f>SUM(I80:I93)</f>
        <v>0</v>
      </c>
      <c r="J94" s="122"/>
      <c r="K94" s="121">
        <f>SUM(K80:K93)</f>
        <v>0</v>
      </c>
      <c r="O94" s="94"/>
      <c r="X94" s="123">
        <f>K94</f>
        <v>0</v>
      </c>
      <c r="Y94" s="123">
        <f>I94</f>
        <v>0</v>
      </c>
      <c r="Z94" s="124">
        <f>G94</f>
        <v>0</v>
      </c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25"/>
      <c r="BB94" s="125"/>
      <c r="BC94" s="125"/>
      <c r="BD94" s="125"/>
      <c r="BE94" s="125"/>
      <c r="BF94" s="125"/>
      <c r="BG94" s="104"/>
      <c r="BH94" s="104"/>
      <c r="BI94" s="104"/>
      <c r="BJ94" s="104"/>
      <c r="BK94" s="104"/>
    </row>
    <row r="95" spans="1:104" ht="14.25" customHeight="1" x14ac:dyDescent="0.2">
      <c r="A95" s="86" t="s">
        <v>27</v>
      </c>
      <c r="B95" s="87" t="s">
        <v>365</v>
      </c>
      <c r="C95" s="88" t="s">
        <v>366</v>
      </c>
      <c r="D95" s="89"/>
      <c r="E95" s="90"/>
      <c r="F95" s="90"/>
      <c r="G95" s="91"/>
      <c r="H95" s="92"/>
      <c r="I95" s="93"/>
      <c r="J95" s="92"/>
      <c r="K95" s="93"/>
      <c r="O95" s="94"/>
    </row>
    <row r="96" spans="1:104" ht="22.5" x14ac:dyDescent="0.2">
      <c r="A96" s="95">
        <v>61</v>
      </c>
      <c r="B96" s="96" t="s">
        <v>367</v>
      </c>
      <c r="C96" s="97" t="s">
        <v>368</v>
      </c>
      <c r="D96" s="98" t="s">
        <v>369</v>
      </c>
      <c r="E96" s="99">
        <v>1</v>
      </c>
      <c r="F96" s="100"/>
      <c r="G96" s="101">
        <f>E96*F96</f>
        <v>0</v>
      </c>
      <c r="H96" s="102">
        <v>0</v>
      </c>
      <c r="I96" s="103">
        <f>E96*H96</f>
        <v>0</v>
      </c>
      <c r="J96" s="102">
        <v>0</v>
      </c>
      <c r="K96" s="103">
        <f>E96*J96</f>
        <v>0</v>
      </c>
      <c r="O96" s="94"/>
      <c r="Z96" s="104"/>
      <c r="AA96" s="104">
        <v>1</v>
      </c>
      <c r="AB96" s="104">
        <v>7</v>
      </c>
      <c r="AC96" s="104">
        <v>7</v>
      </c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CA96" s="104">
        <v>1</v>
      </c>
      <c r="CB96" s="104">
        <v>7</v>
      </c>
      <c r="CZ96" s="61">
        <v>2</v>
      </c>
    </row>
    <row r="97" spans="1:104" ht="45" x14ac:dyDescent="0.2">
      <c r="A97" s="105"/>
      <c r="B97" s="106"/>
      <c r="C97" s="175" t="s">
        <v>370</v>
      </c>
      <c r="D97" s="176"/>
      <c r="E97" s="176"/>
      <c r="F97" s="176"/>
      <c r="G97" s="177"/>
      <c r="I97" s="107"/>
      <c r="K97" s="107"/>
      <c r="L97" s="108" t="s">
        <v>370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14" t="s">
        <v>30</v>
      </c>
      <c r="B98" s="115" t="s">
        <v>365</v>
      </c>
      <c r="C98" s="116" t="s">
        <v>366</v>
      </c>
      <c r="D98" s="117"/>
      <c r="E98" s="118"/>
      <c r="F98" s="118"/>
      <c r="G98" s="119">
        <f>SUM(G95:G97)</f>
        <v>0</v>
      </c>
      <c r="H98" s="120"/>
      <c r="I98" s="121">
        <f>SUM(I95:I97)</f>
        <v>0</v>
      </c>
      <c r="J98" s="122"/>
      <c r="K98" s="121">
        <f>SUM(K95:K97)</f>
        <v>0</v>
      </c>
      <c r="O98" s="94"/>
      <c r="X98" s="123">
        <f>K98</f>
        <v>0</v>
      </c>
      <c r="Y98" s="123">
        <f>I98</f>
        <v>0</v>
      </c>
      <c r="Z98" s="124">
        <f>G98</f>
        <v>0</v>
      </c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25"/>
      <c r="BB98" s="125"/>
      <c r="BC98" s="125"/>
      <c r="BD98" s="125"/>
      <c r="BE98" s="125"/>
      <c r="BF98" s="125"/>
      <c r="BG98" s="104"/>
      <c r="BH98" s="104"/>
      <c r="BI98" s="104"/>
      <c r="BJ98" s="104"/>
      <c r="BK98" s="104"/>
    </row>
    <row r="99" spans="1:104" ht="14.25" customHeight="1" x14ac:dyDescent="0.2">
      <c r="A99" s="86" t="s">
        <v>27</v>
      </c>
      <c r="B99" s="87" t="s">
        <v>127</v>
      </c>
      <c r="C99" s="88" t="s">
        <v>371</v>
      </c>
      <c r="D99" s="89"/>
      <c r="E99" s="90"/>
      <c r="F99" s="90"/>
      <c r="G99" s="91"/>
      <c r="H99" s="92"/>
      <c r="I99" s="93"/>
      <c r="J99" s="92"/>
      <c r="K99" s="93"/>
      <c r="O99" s="94"/>
    </row>
    <row r="100" spans="1:104" ht="22.5" x14ac:dyDescent="0.2">
      <c r="A100" s="95">
        <v>62</v>
      </c>
      <c r="B100" s="96" t="s">
        <v>372</v>
      </c>
      <c r="C100" s="97" t="s">
        <v>373</v>
      </c>
      <c r="D100" s="98" t="s">
        <v>260</v>
      </c>
      <c r="E100" s="99">
        <v>30</v>
      </c>
      <c r="F100" s="100"/>
      <c r="G100" s="101">
        <f>E100*F100</f>
        <v>0</v>
      </c>
      <c r="H100" s="102">
        <v>0</v>
      </c>
      <c r="I100" s="103">
        <f>E100*H100</f>
        <v>0</v>
      </c>
      <c r="J100" s="102">
        <v>0</v>
      </c>
      <c r="K100" s="103">
        <f>E100*J100</f>
        <v>0</v>
      </c>
      <c r="O100" s="94"/>
      <c r="Z100" s="104"/>
      <c r="AA100" s="104">
        <v>1</v>
      </c>
      <c r="AB100" s="104">
        <v>1</v>
      </c>
      <c r="AC100" s="104">
        <v>1</v>
      </c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CA100" s="104">
        <v>1</v>
      </c>
      <c r="CB100" s="104">
        <v>1</v>
      </c>
      <c r="CZ100" s="61">
        <v>1</v>
      </c>
    </row>
    <row r="101" spans="1:104" x14ac:dyDescent="0.2">
      <c r="A101" s="105"/>
      <c r="B101" s="106"/>
      <c r="C101" s="175" t="s">
        <v>374</v>
      </c>
      <c r="D101" s="176"/>
      <c r="E101" s="176"/>
      <c r="F101" s="176"/>
      <c r="G101" s="177"/>
      <c r="I101" s="107"/>
      <c r="K101" s="107"/>
      <c r="L101" s="108" t="s">
        <v>374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95">
        <v>63</v>
      </c>
      <c r="B102" s="96" t="s">
        <v>375</v>
      </c>
      <c r="C102" s="97" t="s">
        <v>376</v>
      </c>
      <c r="D102" s="98" t="s">
        <v>260</v>
      </c>
      <c r="E102" s="99">
        <v>10</v>
      </c>
      <c r="F102" s="100"/>
      <c r="G102" s="101">
        <f>E102*F102</f>
        <v>0</v>
      </c>
      <c r="H102" s="102">
        <v>0</v>
      </c>
      <c r="I102" s="103">
        <f>E102*H102</f>
        <v>0</v>
      </c>
      <c r="J102" s="102">
        <v>0</v>
      </c>
      <c r="K102" s="103">
        <f>E102*J102</f>
        <v>0</v>
      </c>
      <c r="O102" s="94"/>
      <c r="Z102" s="104"/>
      <c r="AA102" s="104">
        <v>1</v>
      </c>
      <c r="AB102" s="104">
        <v>1</v>
      </c>
      <c r="AC102" s="104">
        <v>1</v>
      </c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CA102" s="104">
        <v>1</v>
      </c>
      <c r="CB102" s="104">
        <v>1</v>
      </c>
      <c r="CZ102" s="61">
        <v>1</v>
      </c>
    </row>
    <row r="103" spans="1:104" x14ac:dyDescent="0.2">
      <c r="A103" s="95">
        <v>64</v>
      </c>
      <c r="B103" s="96" t="s">
        <v>377</v>
      </c>
      <c r="C103" s="97" t="s">
        <v>378</v>
      </c>
      <c r="D103" s="98" t="s">
        <v>260</v>
      </c>
      <c r="E103" s="99">
        <v>3</v>
      </c>
      <c r="F103" s="100"/>
      <c r="G103" s="101">
        <f>E103*F103</f>
        <v>0</v>
      </c>
      <c r="H103" s="102">
        <v>0</v>
      </c>
      <c r="I103" s="103">
        <f>E103*H103</f>
        <v>0</v>
      </c>
      <c r="J103" s="102">
        <v>0</v>
      </c>
      <c r="K103" s="103">
        <f>E103*J103</f>
        <v>0</v>
      </c>
      <c r="O103" s="94"/>
      <c r="Z103" s="104"/>
      <c r="AA103" s="104">
        <v>1</v>
      </c>
      <c r="AB103" s="104">
        <v>1</v>
      </c>
      <c r="AC103" s="104">
        <v>1</v>
      </c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CA103" s="104">
        <v>1</v>
      </c>
      <c r="CB103" s="104">
        <v>1</v>
      </c>
      <c r="CZ103" s="61">
        <v>1</v>
      </c>
    </row>
    <row r="104" spans="1:104" x14ac:dyDescent="0.2">
      <c r="A104" s="114" t="s">
        <v>30</v>
      </c>
      <c r="B104" s="115" t="s">
        <v>127</v>
      </c>
      <c r="C104" s="116" t="s">
        <v>371</v>
      </c>
      <c r="D104" s="117"/>
      <c r="E104" s="118"/>
      <c r="F104" s="118"/>
      <c r="G104" s="119">
        <f>SUM(G99:G103)</f>
        <v>0</v>
      </c>
      <c r="H104" s="120"/>
      <c r="I104" s="121">
        <f>SUM(I99:I103)</f>
        <v>0</v>
      </c>
      <c r="J104" s="122"/>
      <c r="K104" s="121">
        <f>SUM(K99:K103)</f>
        <v>0</v>
      </c>
      <c r="O104" s="94"/>
      <c r="X104" s="123">
        <f>K104</f>
        <v>0</v>
      </c>
      <c r="Y104" s="123">
        <f>I104</f>
        <v>0</v>
      </c>
      <c r="Z104" s="124">
        <f>G104</f>
        <v>0</v>
      </c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25"/>
      <c r="BB104" s="125"/>
      <c r="BC104" s="125"/>
      <c r="BD104" s="125"/>
      <c r="BE104" s="125"/>
      <c r="BF104" s="125"/>
      <c r="BG104" s="104"/>
      <c r="BH104" s="104"/>
      <c r="BI104" s="104"/>
      <c r="BJ104" s="104"/>
      <c r="BK104" s="104"/>
    </row>
    <row r="105" spans="1:104" x14ac:dyDescent="0.2">
      <c r="A105" s="126" t="s">
        <v>31</v>
      </c>
      <c r="B105" s="127" t="s">
        <v>32</v>
      </c>
      <c r="C105" s="128"/>
      <c r="D105" s="129"/>
      <c r="E105" s="130"/>
      <c r="F105" s="130"/>
      <c r="G105" s="131">
        <f>SUM(Z7:Z105)</f>
        <v>0</v>
      </c>
      <c r="H105" s="132"/>
      <c r="I105" s="133">
        <f>SUM(Y7:Y105)</f>
        <v>0</v>
      </c>
      <c r="J105" s="132"/>
      <c r="K105" s="133">
        <f>SUM(X7:X105)</f>
        <v>0</v>
      </c>
      <c r="O105" s="94"/>
      <c r="BA105" s="134"/>
      <c r="BB105" s="134"/>
      <c r="BC105" s="134"/>
      <c r="BD105" s="134"/>
      <c r="BE105" s="134"/>
      <c r="BF105" s="134"/>
    </row>
    <row r="106" spans="1:104" x14ac:dyDescent="0.2">
      <c r="E106" s="61"/>
    </row>
    <row r="107" spans="1:104" x14ac:dyDescent="0.2">
      <c r="E107" s="61"/>
    </row>
    <row r="108" spans="1:104" x14ac:dyDescent="0.2">
      <c r="E108" s="61"/>
    </row>
    <row r="109" spans="1:104" x14ac:dyDescent="0.2">
      <c r="E109" s="61"/>
    </row>
    <row r="110" spans="1:104" x14ac:dyDescent="0.2">
      <c r="E110" s="61"/>
    </row>
    <row r="111" spans="1:104" x14ac:dyDescent="0.2">
      <c r="E111" s="61"/>
    </row>
    <row r="112" spans="1:104" x14ac:dyDescent="0.2">
      <c r="E112" s="61"/>
    </row>
    <row r="113" spans="5:5" x14ac:dyDescent="0.2">
      <c r="E113" s="61"/>
    </row>
    <row r="114" spans="5:5" x14ac:dyDescent="0.2">
      <c r="E114" s="61"/>
    </row>
    <row r="115" spans="5:5" x14ac:dyDescent="0.2">
      <c r="E115" s="61"/>
    </row>
    <row r="116" spans="5:5" x14ac:dyDescent="0.2">
      <c r="E116" s="61"/>
    </row>
    <row r="117" spans="5:5" x14ac:dyDescent="0.2">
      <c r="E117" s="61"/>
    </row>
    <row r="118" spans="5:5" x14ac:dyDescent="0.2">
      <c r="E118" s="61"/>
    </row>
    <row r="119" spans="5:5" x14ac:dyDescent="0.2">
      <c r="E119" s="61"/>
    </row>
    <row r="120" spans="5:5" x14ac:dyDescent="0.2">
      <c r="E120" s="61"/>
    </row>
    <row r="121" spans="5:5" x14ac:dyDescent="0.2">
      <c r="E121" s="61"/>
    </row>
    <row r="122" spans="5:5" x14ac:dyDescent="0.2">
      <c r="E122" s="61"/>
    </row>
    <row r="123" spans="5:5" x14ac:dyDescent="0.2">
      <c r="E123" s="61"/>
    </row>
    <row r="124" spans="5:5" x14ac:dyDescent="0.2">
      <c r="E124" s="61"/>
    </row>
    <row r="125" spans="5:5" x14ac:dyDescent="0.2">
      <c r="E125" s="61"/>
    </row>
    <row r="126" spans="5:5" x14ac:dyDescent="0.2">
      <c r="E126" s="61"/>
    </row>
    <row r="127" spans="5:5" x14ac:dyDescent="0.2">
      <c r="E127" s="61"/>
    </row>
    <row r="128" spans="5:5" x14ac:dyDescent="0.2">
      <c r="E128" s="61"/>
    </row>
    <row r="129" spans="5:5" x14ac:dyDescent="0.2">
      <c r="E129" s="61"/>
    </row>
    <row r="130" spans="5:5" x14ac:dyDescent="0.2">
      <c r="E130" s="61"/>
    </row>
    <row r="131" spans="5:5" x14ac:dyDescent="0.2">
      <c r="E131" s="61"/>
    </row>
    <row r="132" spans="5:5" x14ac:dyDescent="0.2">
      <c r="E132" s="61"/>
    </row>
    <row r="133" spans="5:5" x14ac:dyDescent="0.2">
      <c r="E133" s="61"/>
    </row>
    <row r="134" spans="5:5" x14ac:dyDescent="0.2">
      <c r="E134" s="61"/>
    </row>
    <row r="135" spans="5:5" x14ac:dyDescent="0.2">
      <c r="E135" s="61"/>
    </row>
    <row r="136" spans="5:5" x14ac:dyDescent="0.2">
      <c r="E136" s="61"/>
    </row>
    <row r="137" spans="5:5" x14ac:dyDescent="0.2">
      <c r="E137" s="61"/>
    </row>
    <row r="138" spans="5:5" x14ac:dyDescent="0.2">
      <c r="E138" s="61"/>
    </row>
    <row r="139" spans="5:5" x14ac:dyDescent="0.2">
      <c r="E139" s="61"/>
    </row>
    <row r="140" spans="5:5" x14ac:dyDescent="0.2">
      <c r="E140" s="61"/>
    </row>
    <row r="141" spans="5:5" x14ac:dyDescent="0.2">
      <c r="E141" s="61"/>
    </row>
    <row r="142" spans="5:5" x14ac:dyDescent="0.2">
      <c r="E142" s="61"/>
    </row>
    <row r="143" spans="5:5" x14ac:dyDescent="0.2">
      <c r="E143" s="61"/>
    </row>
    <row r="144" spans="5:5" x14ac:dyDescent="0.2">
      <c r="E144" s="61"/>
    </row>
    <row r="145" spans="1:7" x14ac:dyDescent="0.2">
      <c r="E145" s="61"/>
    </row>
    <row r="146" spans="1:7" x14ac:dyDescent="0.2">
      <c r="E146" s="61"/>
    </row>
    <row r="147" spans="1:7" x14ac:dyDescent="0.2">
      <c r="E147" s="61"/>
    </row>
    <row r="148" spans="1:7" x14ac:dyDescent="0.2">
      <c r="E148" s="61"/>
    </row>
    <row r="149" spans="1:7" x14ac:dyDescent="0.2">
      <c r="E149" s="61"/>
    </row>
    <row r="150" spans="1:7" x14ac:dyDescent="0.2">
      <c r="E150" s="61"/>
    </row>
    <row r="151" spans="1:7" x14ac:dyDescent="0.2">
      <c r="E151" s="61"/>
    </row>
    <row r="152" spans="1:7" x14ac:dyDescent="0.2">
      <c r="E152" s="61"/>
    </row>
    <row r="153" spans="1:7" x14ac:dyDescent="0.2">
      <c r="E153" s="61"/>
    </row>
    <row r="154" spans="1:7" x14ac:dyDescent="0.2">
      <c r="E154" s="61"/>
    </row>
    <row r="155" spans="1:7" x14ac:dyDescent="0.2">
      <c r="E155" s="61"/>
    </row>
    <row r="156" spans="1:7" x14ac:dyDescent="0.2">
      <c r="E156" s="61"/>
    </row>
    <row r="157" spans="1:7" x14ac:dyDescent="0.2">
      <c r="E157" s="61"/>
    </row>
    <row r="158" spans="1:7" x14ac:dyDescent="0.2">
      <c r="A158" s="136"/>
      <c r="B158" s="136"/>
    </row>
    <row r="159" spans="1:7" x14ac:dyDescent="0.2">
      <c r="C159" s="137"/>
      <c r="D159" s="137"/>
      <c r="E159" s="138"/>
      <c r="F159" s="137"/>
      <c r="G159" s="139"/>
    </row>
    <row r="160" spans="1:7" x14ac:dyDescent="0.2">
      <c r="A160" s="136"/>
      <c r="B160" s="136"/>
    </row>
    <row r="1077" spans="1:7" x14ac:dyDescent="0.2">
      <c r="A1077" s="140"/>
      <c r="B1077" s="141"/>
      <c r="C1077" s="142" t="s">
        <v>33</v>
      </c>
      <c r="D1077" s="143"/>
      <c r="F1077" s="80"/>
      <c r="G1077" s="107">
        <v>100000</v>
      </c>
    </row>
    <row r="1078" spans="1:7" x14ac:dyDescent="0.2">
      <c r="A1078" s="140"/>
      <c r="B1078" s="141"/>
      <c r="C1078" s="142" t="s">
        <v>34</v>
      </c>
      <c r="D1078" s="143"/>
      <c r="F1078" s="80"/>
      <c r="G1078" s="107">
        <v>100000</v>
      </c>
    </row>
    <row r="1079" spans="1:7" x14ac:dyDescent="0.2">
      <c r="A1079" s="140"/>
      <c r="B1079" s="141"/>
      <c r="C1079" s="142" t="s">
        <v>35</v>
      </c>
      <c r="D1079" s="143"/>
      <c r="F1079" s="80"/>
      <c r="G1079" s="107">
        <v>100000</v>
      </c>
    </row>
    <row r="1080" spans="1:7" x14ac:dyDescent="0.2">
      <c r="A1080" s="140"/>
      <c r="B1080" s="141"/>
      <c r="C1080" s="142" t="s">
        <v>36</v>
      </c>
      <c r="D1080" s="143"/>
      <c r="F1080" s="80"/>
      <c r="G1080" s="107">
        <v>100000</v>
      </c>
    </row>
    <row r="1081" spans="1:7" x14ac:dyDescent="0.2">
      <c r="A1081" s="140"/>
      <c r="B1081" s="141"/>
      <c r="C1081" s="142" t="s">
        <v>37</v>
      </c>
      <c r="D1081" s="143"/>
      <c r="F1081" s="80"/>
      <c r="G1081" s="107">
        <v>100000</v>
      </c>
    </row>
    <row r="1082" spans="1:7" x14ac:dyDescent="0.2">
      <c r="A1082" s="140"/>
      <c r="B1082" s="141"/>
      <c r="C1082" s="142" t="s">
        <v>38</v>
      </c>
      <c r="D1082" s="143"/>
      <c r="F1082" s="80"/>
      <c r="G1082" s="107">
        <v>100000</v>
      </c>
    </row>
    <row r="1083" spans="1:7" x14ac:dyDescent="0.2">
      <c r="A1083" s="140"/>
      <c r="B1083" s="141"/>
      <c r="C1083" s="142" t="s">
        <v>39</v>
      </c>
      <c r="D1083" s="143"/>
      <c r="F1083" s="80"/>
      <c r="G1083" s="107">
        <v>100000</v>
      </c>
    </row>
  </sheetData>
  <mergeCells count="23">
    <mergeCell ref="C101:G101"/>
    <mergeCell ref="C97:G97"/>
    <mergeCell ref="C86:G86"/>
    <mergeCell ref="C89:G89"/>
    <mergeCell ref="C56:G56"/>
    <mergeCell ref="C58:G58"/>
    <mergeCell ref="C60:G60"/>
    <mergeCell ref="C62:G62"/>
    <mergeCell ref="C66:G66"/>
    <mergeCell ref="C68:G68"/>
    <mergeCell ref="A1:G1"/>
    <mergeCell ref="C9:G9"/>
    <mergeCell ref="C11:G11"/>
    <mergeCell ref="C13:G13"/>
    <mergeCell ref="C15:G15"/>
    <mergeCell ref="C17:G17"/>
    <mergeCell ref="C19:G19"/>
    <mergeCell ref="C24:G24"/>
    <mergeCell ref="C73:G73"/>
    <mergeCell ref="C32:G32"/>
    <mergeCell ref="C34:G34"/>
    <mergeCell ref="C36:G36"/>
    <mergeCell ref="C38:G38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1025"/>
  <sheetViews>
    <sheetView showGridLines="0" showZeros="0" topLeftCell="A29" zoomScaleNormal="100" workbookViewId="0">
      <selection activeCell="F44" sqref="F8:F44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447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380</v>
      </c>
      <c r="C7" s="88" t="s">
        <v>381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382</v>
      </c>
      <c r="C8" s="97" t="s">
        <v>383</v>
      </c>
      <c r="D8" s="98" t="s">
        <v>211</v>
      </c>
      <c r="E8" s="99">
        <v>1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x14ac:dyDescent="0.2">
      <c r="A9" s="95">
        <v>2</v>
      </c>
      <c r="B9" s="96" t="s">
        <v>384</v>
      </c>
      <c r="C9" s="97" t="s">
        <v>385</v>
      </c>
      <c r="D9" s="98" t="s">
        <v>211</v>
      </c>
      <c r="E9" s="99">
        <v>1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x14ac:dyDescent="0.2">
      <c r="A10" s="95">
        <v>3</v>
      </c>
      <c r="B10" s="96" t="s">
        <v>386</v>
      </c>
      <c r="C10" s="97" t="s">
        <v>387</v>
      </c>
      <c r="D10" s="98" t="s">
        <v>388</v>
      </c>
      <c r="E10" s="99">
        <v>1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114" t="s">
        <v>30</v>
      </c>
      <c r="B11" s="115" t="s">
        <v>380</v>
      </c>
      <c r="C11" s="116" t="s">
        <v>381</v>
      </c>
      <c r="D11" s="117"/>
      <c r="E11" s="118"/>
      <c r="F11" s="118"/>
      <c r="G11" s="119">
        <f>SUM(G7:G10)</f>
        <v>0</v>
      </c>
      <c r="H11" s="120"/>
      <c r="I11" s="121">
        <f>SUM(I7:I10)</f>
        <v>0</v>
      </c>
      <c r="J11" s="122"/>
      <c r="K11" s="121">
        <f>SUM(K7:K10)</f>
        <v>0</v>
      </c>
      <c r="O11" s="94"/>
      <c r="X11" s="123">
        <f>K11</f>
        <v>0</v>
      </c>
      <c r="Y11" s="123">
        <f>I11</f>
        <v>0</v>
      </c>
      <c r="Z11" s="124">
        <f>G11</f>
        <v>0</v>
      </c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25"/>
      <c r="BB11" s="125"/>
      <c r="BC11" s="125"/>
      <c r="BD11" s="125"/>
      <c r="BE11" s="125"/>
      <c r="BF11" s="125"/>
      <c r="BG11" s="104"/>
      <c r="BH11" s="104"/>
      <c r="BI11" s="104"/>
      <c r="BJ11" s="104"/>
      <c r="BK11" s="104"/>
    </row>
    <row r="12" spans="1:104" ht="14.25" customHeight="1" x14ac:dyDescent="0.2">
      <c r="A12" s="86" t="s">
        <v>27</v>
      </c>
      <c r="B12" s="87" t="s">
        <v>389</v>
      </c>
      <c r="C12" s="88" t="s">
        <v>390</v>
      </c>
      <c r="D12" s="89"/>
      <c r="E12" s="90"/>
      <c r="F12" s="90"/>
      <c r="G12" s="91"/>
      <c r="H12" s="92"/>
      <c r="I12" s="93"/>
      <c r="J12" s="92"/>
      <c r="K12" s="93"/>
      <c r="O12" s="94"/>
    </row>
    <row r="13" spans="1:104" x14ac:dyDescent="0.2">
      <c r="A13" s="95">
        <v>4</v>
      </c>
      <c r="B13" s="96" t="s">
        <v>391</v>
      </c>
      <c r="C13" s="97" t="s">
        <v>392</v>
      </c>
      <c r="D13" s="98" t="s">
        <v>211</v>
      </c>
      <c r="E13" s="99">
        <v>5</v>
      </c>
      <c r="F13" s="100"/>
      <c r="G13" s="101">
        <f>E13*F13</f>
        <v>0</v>
      </c>
      <c r="H13" s="102">
        <v>0</v>
      </c>
      <c r="I13" s="103">
        <f>E13*H13</f>
        <v>0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x14ac:dyDescent="0.2">
      <c r="A14" s="95">
        <v>5</v>
      </c>
      <c r="B14" s="96" t="s">
        <v>393</v>
      </c>
      <c r="C14" s="97" t="s">
        <v>394</v>
      </c>
      <c r="D14" s="98" t="s">
        <v>211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395</v>
      </c>
      <c r="C15" s="97" t="s">
        <v>396</v>
      </c>
      <c r="D15" s="98" t="s">
        <v>211</v>
      </c>
      <c r="E15" s="99">
        <v>2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397</v>
      </c>
      <c r="C16" s="97" t="s">
        <v>398</v>
      </c>
      <c r="D16" s="98" t="s">
        <v>52</v>
      </c>
      <c r="E16" s="99">
        <v>5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x14ac:dyDescent="0.2">
      <c r="A17" s="114" t="s">
        <v>30</v>
      </c>
      <c r="B17" s="115" t="s">
        <v>389</v>
      </c>
      <c r="C17" s="116" t="s">
        <v>390</v>
      </c>
      <c r="D17" s="117"/>
      <c r="E17" s="118"/>
      <c r="F17" s="118"/>
      <c r="G17" s="119">
        <f>SUM(G12:G16)</f>
        <v>0</v>
      </c>
      <c r="H17" s="120"/>
      <c r="I17" s="121">
        <f>SUM(I12:I16)</f>
        <v>0</v>
      </c>
      <c r="J17" s="122"/>
      <c r="K17" s="121">
        <f>SUM(K12:K16)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104" ht="14.25" customHeight="1" x14ac:dyDescent="0.2">
      <c r="A18" s="86" t="s">
        <v>27</v>
      </c>
      <c r="B18" s="87" t="s">
        <v>399</v>
      </c>
      <c r="C18" s="88" t="s">
        <v>400</v>
      </c>
      <c r="D18" s="89"/>
      <c r="E18" s="90"/>
      <c r="F18" s="90"/>
      <c r="G18" s="91"/>
      <c r="H18" s="92"/>
      <c r="I18" s="93"/>
      <c r="J18" s="92"/>
      <c r="K18" s="93"/>
      <c r="O18" s="94"/>
    </row>
    <row r="19" spans="1:104" x14ac:dyDescent="0.2">
      <c r="A19" s="95">
        <v>8</v>
      </c>
      <c r="B19" s="96" t="s">
        <v>401</v>
      </c>
      <c r="C19" s="97" t="s">
        <v>402</v>
      </c>
      <c r="D19" s="98" t="s">
        <v>52</v>
      </c>
      <c r="E19" s="99">
        <v>6</v>
      </c>
      <c r="F19" s="100"/>
      <c r="G19" s="101">
        <f t="shared" ref="G19:G24" si="0">E19*F19</f>
        <v>0</v>
      </c>
      <c r="H19" s="102">
        <v>0</v>
      </c>
      <c r="I19" s="103">
        <f t="shared" ref="I19:I24" si="1">E19*H19</f>
        <v>0</v>
      </c>
      <c r="J19" s="102">
        <v>0</v>
      </c>
      <c r="K19" s="103">
        <f t="shared" ref="K19:K24" si="2">E19*J19</f>
        <v>0</v>
      </c>
      <c r="O19" s="94"/>
      <c r="Z19" s="104"/>
      <c r="AA19" s="104">
        <v>1</v>
      </c>
      <c r="AB19" s="104">
        <v>1</v>
      </c>
      <c r="AC19" s="104">
        <v>1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</v>
      </c>
      <c r="CB19" s="104">
        <v>1</v>
      </c>
      <c r="CZ19" s="61">
        <v>1</v>
      </c>
    </row>
    <row r="20" spans="1:104" x14ac:dyDescent="0.2">
      <c r="A20" s="95">
        <v>9</v>
      </c>
      <c r="B20" s="96" t="s">
        <v>403</v>
      </c>
      <c r="C20" s="97" t="s">
        <v>404</v>
      </c>
      <c r="D20" s="98" t="s">
        <v>52</v>
      </c>
      <c r="E20" s="99">
        <v>50</v>
      </c>
      <c r="F20" s="100"/>
      <c r="G20" s="101">
        <f t="shared" si="0"/>
        <v>0</v>
      </c>
      <c r="H20" s="102">
        <v>0</v>
      </c>
      <c r="I20" s="103">
        <f t="shared" si="1"/>
        <v>0</v>
      </c>
      <c r="J20" s="102">
        <v>0</v>
      </c>
      <c r="K20" s="103">
        <f t="shared" si="2"/>
        <v>0</v>
      </c>
      <c r="O20" s="94"/>
      <c r="Z20" s="104"/>
      <c r="AA20" s="104">
        <v>1</v>
      </c>
      <c r="AB20" s="104">
        <v>1</v>
      </c>
      <c r="AC20" s="104">
        <v>1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1</v>
      </c>
      <c r="CZ20" s="61">
        <v>1</v>
      </c>
    </row>
    <row r="21" spans="1:104" x14ac:dyDescent="0.2">
      <c r="A21" s="95">
        <v>10</v>
      </c>
      <c r="B21" s="96" t="s">
        <v>405</v>
      </c>
      <c r="C21" s="97" t="s">
        <v>406</v>
      </c>
      <c r="D21" s="98" t="s">
        <v>52</v>
      </c>
      <c r="E21" s="99">
        <v>40</v>
      </c>
      <c r="F21" s="100"/>
      <c r="G21" s="101">
        <f t="shared" si="0"/>
        <v>0</v>
      </c>
      <c r="H21" s="102">
        <v>0</v>
      </c>
      <c r="I21" s="103">
        <f t="shared" si="1"/>
        <v>0</v>
      </c>
      <c r="J21" s="102">
        <v>0</v>
      </c>
      <c r="K21" s="103">
        <f t="shared" si="2"/>
        <v>0</v>
      </c>
      <c r="O21" s="94"/>
      <c r="Z21" s="104"/>
      <c r="AA21" s="104">
        <v>1</v>
      </c>
      <c r="AB21" s="104">
        <v>1</v>
      </c>
      <c r="AC21" s="104">
        <v>1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1</v>
      </c>
      <c r="CZ21" s="61">
        <v>1</v>
      </c>
    </row>
    <row r="22" spans="1:104" x14ac:dyDescent="0.2">
      <c r="A22" s="95">
        <v>11</v>
      </c>
      <c r="B22" s="96" t="s">
        <v>407</v>
      </c>
      <c r="C22" s="97" t="s">
        <v>408</v>
      </c>
      <c r="D22" s="98" t="s">
        <v>52</v>
      </c>
      <c r="E22" s="99">
        <v>20</v>
      </c>
      <c r="F22" s="100"/>
      <c r="G22" s="101">
        <f t="shared" si="0"/>
        <v>0</v>
      </c>
      <c r="H22" s="102">
        <v>0</v>
      </c>
      <c r="I22" s="103">
        <f t="shared" si="1"/>
        <v>0</v>
      </c>
      <c r="J22" s="102">
        <v>0</v>
      </c>
      <c r="K22" s="103">
        <f t="shared" si="2"/>
        <v>0</v>
      </c>
      <c r="O22" s="94"/>
      <c r="Z22" s="104"/>
      <c r="AA22" s="104">
        <v>1</v>
      </c>
      <c r="AB22" s="104">
        <v>1</v>
      </c>
      <c r="AC22" s="104">
        <v>1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1</v>
      </c>
      <c r="CZ22" s="61">
        <v>1</v>
      </c>
    </row>
    <row r="23" spans="1:104" x14ac:dyDescent="0.2">
      <c r="A23" s="95">
        <v>12</v>
      </c>
      <c r="B23" s="96" t="s">
        <v>409</v>
      </c>
      <c r="C23" s="97" t="s">
        <v>410</v>
      </c>
      <c r="D23" s="98" t="s">
        <v>52</v>
      </c>
      <c r="E23" s="99">
        <v>20</v>
      </c>
      <c r="F23" s="100"/>
      <c r="G23" s="101">
        <f t="shared" si="0"/>
        <v>0</v>
      </c>
      <c r="H23" s="102">
        <v>0</v>
      </c>
      <c r="I23" s="103">
        <f t="shared" si="1"/>
        <v>0</v>
      </c>
      <c r="J23" s="102">
        <v>0</v>
      </c>
      <c r="K23" s="103">
        <f t="shared" si="2"/>
        <v>0</v>
      </c>
      <c r="O23" s="94"/>
      <c r="Z23" s="104"/>
      <c r="AA23" s="104">
        <v>1</v>
      </c>
      <c r="AB23" s="104">
        <v>1</v>
      </c>
      <c r="AC23" s="104">
        <v>1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1</v>
      </c>
      <c r="CZ23" s="61">
        <v>1</v>
      </c>
    </row>
    <row r="24" spans="1:104" x14ac:dyDescent="0.2">
      <c r="A24" s="95">
        <v>13</v>
      </c>
      <c r="B24" s="96" t="s">
        <v>411</v>
      </c>
      <c r="C24" s="97" t="s">
        <v>412</v>
      </c>
      <c r="D24" s="98" t="s">
        <v>211</v>
      </c>
      <c r="E24" s="99">
        <v>22</v>
      </c>
      <c r="F24" s="100"/>
      <c r="G24" s="101">
        <f t="shared" si="0"/>
        <v>0</v>
      </c>
      <c r="H24" s="102">
        <v>0</v>
      </c>
      <c r="I24" s="103">
        <f t="shared" si="1"/>
        <v>0</v>
      </c>
      <c r="J24" s="102">
        <v>0</v>
      </c>
      <c r="K24" s="103">
        <f t="shared" si="2"/>
        <v>0</v>
      </c>
      <c r="O24" s="94"/>
      <c r="Z24" s="104"/>
      <c r="AA24" s="104">
        <v>1</v>
      </c>
      <c r="AB24" s="104">
        <v>1</v>
      </c>
      <c r="AC24" s="104">
        <v>1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1</v>
      </c>
      <c r="CZ24" s="61">
        <v>1</v>
      </c>
    </row>
    <row r="25" spans="1:104" x14ac:dyDescent="0.2">
      <c r="A25" s="114" t="s">
        <v>30</v>
      </c>
      <c r="B25" s="115" t="s">
        <v>399</v>
      </c>
      <c r="C25" s="116" t="s">
        <v>400</v>
      </c>
      <c r="D25" s="117"/>
      <c r="E25" s="118"/>
      <c r="F25" s="118"/>
      <c r="G25" s="119">
        <f>SUM(G18:G24)</f>
        <v>0</v>
      </c>
      <c r="H25" s="120"/>
      <c r="I25" s="121">
        <f>SUM(I18:I24)</f>
        <v>0</v>
      </c>
      <c r="J25" s="122"/>
      <c r="K25" s="121">
        <f>SUM(K18:K24)</f>
        <v>0</v>
      </c>
      <c r="O25" s="94"/>
      <c r="X25" s="123">
        <f>K25</f>
        <v>0</v>
      </c>
      <c r="Y25" s="123">
        <f>I25</f>
        <v>0</v>
      </c>
      <c r="Z25" s="124">
        <f>G25</f>
        <v>0</v>
      </c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25"/>
      <c r="BB25" s="125"/>
      <c r="BC25" s="125"/>
      <c r="BD25" s="125"/>
      <c r="BE25" s="125"/>
      <c r="BF25" s="125"/>
      <c r="BG25" s="104"/>
      <c r="BH25" s="104"/>
      <c r="BI25" s="104"/>
      <c r="BJ25" s="104"/>
      <c r="BK25" s="104"/>
    </row>
    <row r="26" spans="1:104" ht="14.25" customHeight="1" x14ac:dyDescent="0.2">
      <c r="A26" s="86" t="s">
        <v>27</v>
      </c>
      <c r="B26" s="87" t="s">
        <v>413</v>
      </c>
      <c r="C26" s="88" t="s">
        <v>414</v>
      </c>
      <c r="D26" s="89"/>
      <c r="E26" s="90"/>
      <c r="F26" s="90"/>
      <c r="G26" s="91"/>
      <c r="H26" s="92"/>
      <c r="I26" s="93"/>
      <c r="J26" s="92"/>
      <c r="K26" s="93"/>
      <c r="O26" s="94"/>
    </row>
    <row r="27" spans="1:104" x14ac:dyDescent="0.2">
      <c r="A27" s="95">
        <v>14</v>
      </c>
      <c r="B27" s="96" t="s">
        <v>415</v>
      </c>
      <c r="C27" s="97" t="s">
        <v>416</v>
      </c>
      <c r="D27" s="98" t="s">
        <v>211</v>
      </c>
      <c r="E27" s="99">
        <v>1</v>
      </c>
      <c r="F27" s="100"/>
      <c r="G27" s="101">
        <f>E27*F27</f>
        <v>0</v>
      </c>
      <c r="H27" s="102">
        <v>0</v>
      </c>
      <c r="I27" s="103">
        <f>E27*H27</f>
        <v>0</v>
      </c>
      <c r="J27" s="102">
        <v>0</v>
      </c>
      <c r="K27" s="103">
        <f>E27*J27</f>
        <v>0</v>
      </c>
      <c r="O27" s="94"/>
      <c r="Z27" s="104"/>
      <c r="AA27" s="104">
        <v>1</v>
      </c>
      <c r="AB27" s="104">
        <v>1</v>
      </c>
      <c r="AC27" s="104">
        <v>1</v>
      </c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CA27" s="104">
        <v>1</v>
      </c>
      <c r="CB27" s="104">
        <v>1</v>
      </c>
      <c r="CZ27" s="61">
        <v>1</v>
      </c>
    </row>
    <row r="28" spans="1:104" x14ac:dyDescent="0.2">
      <c r="A28" s="95">
        <v>15</v>
      </c>
      <c r="B28" s="96" t="s">
        <v>417</v>
      </c>
      <c r="C28" s="97" t="s">
        <v>418</v>
      </c>
      <c r="D28" s="98" t="s">
        <v>211</v>
      </c>
      <c r="E28" s="99">
        <v>1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95">
        <v>16</v>
      </c>
      <c r="B29" s="96" t="s">
        <v>419</v>
      </c>
      <c r="C29" s="97" t="s">
        <v>420</v>
      </c>
      <c r="D29" s="98" t="s">
        <v>211</v>
      </c>
      <c r="E29" s="99">
        <v>1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1</v>
      </c>
      <c r="AC29" s="104">
        <v>1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1</v>
      </c>
      <c r="CZ29" s="61">
        <v>1</v>
      </c>
    </row>
    <row r="30" spans="1:104" x14ac:dyDescent="0.2">
      <c r="A30" s="95">
        <v>17</v>
      </c>
      <c r="B30" s="96" t="s">
        <v>421</v>
      </c>
      <c r="C30" s="97" t="s">
        <v>422</v>
      </c>
      <c r="D30" s="98" t="s">
        <v>211</v>
      </c>
      <c r="E30" s="99">
        <v>2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95">
        <v>18</v>
      </c>
      <c r="B31" s="96" t="s">
        <v>423</v>
      </c>
      <c r="C31" s="97" t="s">
        <v>424</v>
      </c>
      <c r="D31" s="98" t="s">
        <v>211</v>
      </c>
      <c r="E31" s="99">
        <v>1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1</v>
      </c>
      <c r="AC31" s="104">
        <v>1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1</v>
      </c>
      <c r="CZ31" s="61">
        <v>1</v>
      </c>
    </row>
    <row r="32" spans="1:104" x14ac:dyDescent="0.2">
      <c r="A32" s="114" t="s">
        <v>30</v>
      </c>
      <c r="B32" s="115" t="s">
        <v>413</v>
      </c>
      <c r="C32" s="116" t="s">
        <v>414</v>
      </c>
      <c r="D32" s="117"/>
      <c r="E32" s="118"/>
      <c r="F32" s="118"/>
      <c r="G32" s="119">
        <f>SUM(G26:G31)</f>
        <v>0</v>
      </c>
      <c r="H32" s="120"/>
      <c r="I32" s="121">
        <f>SUM(I26:I31)</f>
        <v>0</v>
      </c>
      <c r="J32" s="122"/>
      <c r="K32" s="121">
        <f>SUM(K26:K31)</f>
        <v>0</v>
      </c>
      <c r="O32" s="94"/>
      <c r="X32" s="123">
        <f>K32</f>
        <v>0</v>
      </c>
      <c r="Y32" s="123">
        <f>I32</f>
        <v>0</v>
      </c>
      <c r="Z32" s="124">
        <f>G32</f>
        <v>0</v>
      </c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25"/>
      <c r="BB32" s="125"/>
      <c r="BC32" s="125"/>
      <c r="BD32" s="125"/>
      <c r="BE32" s="125"/>
      <c r="BF32" s="125"/>
      <c r="BG32" s="104"/>
      <c r="BH32" s="104"/>
      <c r="BI32" s="104"/>
      <c r="BJ32" s="104"/>
      <c r="BK32" s="104"/>
    </row>
    <row r="33" spans="1:104" ht="14.25" customHeight="1" x14ac:dyDescent="0.2">
      <c r="A33" s="86" t="s">
        <v>27</v>
      </c>
      <c r="B33" s="87" t="s">
        <v>425</v>
      </c>
      <c r="C33" s="88" t="s">
        <v>426</v>
      </c>
      <c r="D33" s="89"/>
      <c r="E33" s="90"/>
      <c r="F33" s="90"/>
      <c r="G33" s="91"/>
      <c r="H33" s="92"/>
      <c r="I33" s="93"/>
      <c r="J33" s="92"/>
      <c r="K33" s="93"/>
      <c r="O33" s="94"/>
    </row>
    <row r="34" spans="1:104" ht="22.5" x14ac:dyDescent="0.2">
      <c r="A34" s="95">
        <v>19</v>
      </c>
      <c r="B34" s="96" t="s">
        <v>427</v>
      </c>
      <c r="C34" s="97" t="s">
        <v>428</v>
      </c>
      <c r="D34" s="98" t="s">
        <v>211</v>
      </c>
      <c r="E34" s="99">
        <v>2</v>
      </c>
      <c r="F34" s="100"/>
      <c r="G34" s="101">
        <f>E34*F34</f>
        <v>0</v>
      </c>
      <c r="H34" s="102">
        <v>0</v>
      </c>
      <c r="I34" s="103">
        <f>E34*H34</f>
        <v>0</v>
      </c>
      <c r="J34" s="102">
        <v>0</v>
      </c>
      <c r="K34" s="103">
        <f>E34*J34</f>
        <v>0</v>
      </c>
      <c r="O34" s="94"/>
      <c r="Z34" s="104"/>
      <c r="AA34" s="104">
        <v>1</v>
      </c>
      <c r="AB34" s="104">
        <v>1</v>
      </c>
      <c r="AC34" s="104">
        <v>1</v>
      </c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CA34" s="104">
        <v>1</v>
      </c>
      <c r="CB34" s="104">
        <v>1</v>
      </c>
      <c r="CZ34" s="61">
        <v>1</v>
      </c>
    </row>
    <row r="35" spans="1:104" ht="22.5" x14ac:dyDescent="0.2">
      <c r="A35" s="95">
        <v>20</v>
      </c>
      <c r="B35" s="96" t="s">
        <v>429</v>
      </c>
      <c r="C35" s="97" t="s">
        <v>430</v>
      </c>
      <c r="D35" s="98" t="s">
        <v>211</v>
      </c>
      <c r="E35" s="99">
        <v>1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ht="22.5" x14ac:dyDescent="0.2">
      <c r="A36" s="95">
        <v>21</v>
      </c>
      <c r="B36" s="96" t="s">
        <v>431</v>
      </c>
      <c r="C36" s="97" t="s">
        <v>432</v>
      </c>
      <c r="D36" s="98" t="s">
        <v>211</v>
      </c>
      <c r="E36" s="99">
        <v>2</v>
      </c>
      <c r="F36" s="100"/>
      <c r="G36" s="101">
        <f>E36*F36</f>
        <v>0</v>
      </c>
      <c r="H36" s="102">
        <v>0</v>
      </c>
      <c r="I36" s="103">
        <f>E36*H36</f>
        <v>0</v>
      </c>
      <c r="J36" s="102">
        <v>0</v>
      </c>
      <c r="K36" s="103">
        <f>E36*J36</f>
        <v>0</v>
      </c>
      <c r="O36" s="94"/>
      <c r="Z36" s="104"/>
      <c r="AA36" s="104">
        <v>1</v>
      </c>
      <c r="AB36" s="104">
        <v>1</v>
      </c>
      <c r="AC36" s="104">
        <v>1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1</v>
      </c>
      <c r="CZ36" s="61">
        <v>1</v>
      </c>
    </row>
    <row r="37" spans="1:104" x14ac:dyDescent="0.2">
      <c r="A37" s="114" t="s">
        <v>30</v>
      </c>
      <c r="B37" s="115" t="s">
        <v>425</v>
      </c>
      <c r="C37" s="116" t="s">
        <v>426</v>
      </c>
      <c r="D37" s="117"/>
      <c r="E37" s="118"/>
      <c r="F37" s="118"/>
      <c r="G37" s="119">
        <f>SUM(G33:G36)</f>
        <v>0</v>
      </c>
      <c r="H37" s="120"/>
      <c r="I37" s="121">
        <f>SUM(I33:I36)</f>
        <v>0</v>
      </c>
      <c r="J37" s="122"/>
      <c r="K37" s="121">
        <f>SUM(K33:K36)</f>
        <v>0</v>
      </c>
      <c r="O37" s="94"/>
      <c r="X37" s="123">
        <f>K37</f>
        <v>0</v>
      </c>
      <c r="Y37" s="123">
        <f>I37</f>
        <v>0</v>
      </c>
      <c r="Z37" s="124">
        <f>G37</f>
        <v>0</v>
      </c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25"/>
      <c r="BB37" s="125"/>
      <c r="BC37" s="125"/>
      <c r="BD37" s="125"/>
      <c r="BE37" s="125"/>
      <c r="BF37" s="125"/>
      <c r="BG37" s="104"/>
      <c r="BH37" s="104"/>
      <c r="BI37" s="104"/>
      <c r="BJ37" s="104"/>
      <c r="BK37" s="104"/>
    </row>
    <row r="38" spans="1:104" ht="14.25" customHeight="1" x14ac:dyDescent="0.2">
      <c r="A38" s="86" t="s">
        <v>27</v>
      </c>
      <c r="B38" s="87" t="s">
        <v>433</v>
      </c>
      <c r="C38" s="88" t="s">
        <v>434</v>
      </c>
      <c r="D38" s="89"/>
      <c r="E38" s="90"/>
      <c r="F38" s="90"/>
      <c r="G38" s="91"/>
      <c r="H38" s="92"/>
      <c r="I38" s="93"/>
      <c r="J38" s="92"/>
      <c r="K38" s="93"/>
      <c r="O38" s="94"/>
    </row>
    <row r="39" spans="1:104" x14ac:dyDescent="0.2">
      <c r="A39" s="95">
        <v>22</v>
      </c>
      <c r="B39" s="96" t="s">
        <v>435</v>
      </c>
      <c r="C39" s="97" t="s">
        <v>436</v>
      </c>
      <c r="D39" s="98" t="s">
        <v>260</v>
      </c>
      <c r="E39" s="99">
        <v>0.5</v>
      </c>
      <c r="F39" s="100"/>
      <c r="G39" s="101">
        <f t="shared" ref="G39:G44" si="3">E39*F39</f>
        <v>0</v>
      </c>
      <c r="H39" s="102">
        <v>0</v>
      </c>
      <c r="I39" s="103">
        <f t="shared" ref="I39:I44" si="4">E39*H39</f>
        <v>0</v>
      </c>
      <c r="J39" s="102">
        <v>0</v>
      </c>
      <c r="K39" s="103">
        <f t="shared" ref="K39:K44" si="5">E39*J39</f>
        <v>0</v>
      </c>
      <c r="O39" s="94"/>
      <c r="Z39" s="104"/>
      <c r="AA39" s="104">
        <v>1</v>
      </c>
      <c r="AB39" s="104">
        <v>1</v>
      </c>
      <c r="AC39" s="104">
        <v>1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1</v>
      </c>
      <c r="CZ39" s="61">
        <v>1</v>
      </c>
    </row>
    <row r="40" spans="1:104" ht="22.5" x14ac:dyDescent="0.2">
      <c r="A40" s="95">
        <v>23</v>
      </c>
      <c r="B40" s="96" t="s">
        <v>437</v>
      </c>
      <c r="C40" s="97" t="s">
        <v>438</v>
      </c>
      <c r="D40" s="98" t="s">
        <v>260</v>
      </c>
      <c r="E40" s="99">
        <v>8</v>
      </c>
      <c r="F40" s="100"/>
      <c r="G40" s="101">
        <f t="shared" si="3"/>
        <v>0</v>
      </c>
      <c r="H40" s="102">
        <v>0</v>
      </c>
      <c r="I40" s="103">
        <f t="shared" si="4"/>
        <v>0</v>
      </c>
      <c r="J40" s="102">
        <v>0</v>
      </c>
      <c r="K40" s="103">
        <f t="shared" si="5"/>
        <v>0</v>
      </c>
      <c r="O40" s="94"/>
      <c r="Z40" s="104"/>
      <c r="AA40" s="104">
        <v>1</v>
      </c>
      <c r="AB40" s="104">
        <v>1</v>
      </c>
      <c r="AC40" s="104">
        <v>1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1</v>
      </c>
      <c r="CZ40" s="61">
        <v>1</v>
      </c>
    </row>
    <row r="41" spans="1:104" x14ac:dyDescent="0.2">
      <c r="A41" s="95">
        <v>24</v>
      </c>
      <c r="B41" s="96" t="s">
        <v>439</v>
      </c>
      <c r="C41" s="97" t="s">
        <v>440</v>
      </c>
      <c r="D41" s="98" t="s">
        <v>260</v>
      </c>
      <c r="E41" s="99">
        <v>2</v>
      </c>
      <c r="F41" s="100"/>
      <c r="G41" s="101">
        <f t="shared" si="3"/>
        <v>0</v>
      </c>
      <c r="H41" s="102">
        <v>0</v>
      </c>
      <c r="I41" s="103">
        <f t="shared" si="4"/>
        <v>0</v>
      </c>
      <c r="J41" s="102">
        <v>0</v>
      </c>
      <c r="K41" s="103">
        <f t="shared" si="5"/>
        <v>0</v>
      </c>
      <c r="O41" s="94"/>
      <c r="Z41" s="104"/>
      <c r="AA41" s="104">
        <v>1</v>
      </c>
      <c r="AB41" s="104">
        <v>1</v>
      </c>
      <c r="AC41" s="104">
        <v>1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1</v>
      </c>
      <c r="CZ41" s="61">
        <v>1</v>
      </c>
    </row>
    <row r="42" spans="1:104" x14ac:dyDescent="0.2">
      <c r="A42" s="95">
        <v>25</v>
      </c>
      <c r="B42" s="96" t="s">
        <v>441</v>
      </c>
      <c r="C42" s="97" t="s">
        <v>442</v>
      </c>
      <c r="D42" s="98" t="s">
        <v>260</v>
      </c>
      <c r="E42" s="99">
        <v>2</v>
      </c>
      <c r="F42" s="100"/>
      <c r="G42" s="101">
        <f t="shared" si="3"/>
        <v>0</v>
      </c>
      <c r="H42" s="102">
        <v>0</v>
      </c>
      <c r="I42" s="103">
        <f t="shared" si="4"/>
        <v>0</v>
      </c>
      <c r="J42" s="102">
        <v>0</v>
      </c>
      <c r="K42" s="103">
        <f t="shared" si="5"/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95">
        <v>26</v>
      </c>
      <c r="B43" s="96" t="s">
        <v>443</v>
      </c>
      <c r="C43" s="97" t="s">
        <v>444</v>
      </c>
      <c r="D43" s="98" t="s">
        <v>388</v>
      </c>
      <c r="E43" s="99">
        <v>1</v>
      </c>
      <c r="F43" s="100"/>
      <c r="G43" s="101">
        <f t="shared" si="3"/>
        <v>0</v>
      </c>
      <c r="H43" s="102">
        <v>0</v>
      </c>
      <c r="I43" s="103">
        <f t="shared" si="4"/>
        <v>0</v>
      </c>
      <c r="J43" s="102">
        <v>0</v>
      </c>
      <c r="K43" s="103">
        <f t="shared" si="5"/>
        <v>0</v>
      </c>
      <c r="O43" s="94"/>
      <c r="Z43" s="104"/>
      <c r="AA43" s="104">
        <v>1</v>
      </c>
      <c r="AB43" s="104">
        <v>1</v>
      </c>
      <c r="AC43" s="104">
        <v>1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1</v>
      </c>
      <c r="CZ43" s="61">
        <v>1</v>
      </c>
    </row>
    <row r="44" spans="1:104" x14ac:dyDescent="0.2">
      <c r="A44" s="95">
        <v>27</v>
      </c>
      <c r="B44" s="96" t="s">
        <v>445</v>
      </c>
      <c r="C44" s="97" t="s">
        <v>446</v>
      </c>
      <c r="D44" s="98" t="s">
        <v>260</v>
      </c>
      <c r="E44" s="99">
        <v>4</v>
      </c>
      <c r="F44" s="100"/>
      <c r="G44" s="101">
        <f t="shared" si="3"/>
        <v>0</v>
      </c>
      <c r="H44" s="102">
        <v>0</v>
      </c>
      <c r="I44" s="103">
        <f t="shared" si="4"/>
        <v>0</v>
      </c>
      <c r="J44" s="102">
        <v>0</v>
      </c>
      <c r="K44" s="103">
        <f t="shared" si="5"/>
        <v>0</v>
      </c>
      <c r="O44" s="94"/>
      <c r="Z44" s="104"/>
      <c r="AA44" s="104">
        <v>1</v>
      </c>
      <c r="AB44" s="104">
        <v>1</v>
      </c>
      <c r="AC44" s="104">
        <v>1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1</v>
      </c>
      <c r="CZ44" s="61">
        <v>1</v>
      </c>
    </row>
    <row r="45" spans="1:104" x14ac:dyDescent="0.2">
      <c r="A45" s="114" t="s">
        <v>30</v>
      </c>
      <c r="B45" s="115" t="s">
        <v>433</v>
      </c>
      <c r="C45" s="116" t="s">
        <v>434</v>
      </c>
      <c r="D45" s="117"/>
      <c r="E45" s="118"/>
      <c r="F45" s="118"/>
      <c r="G45" s="119">
        <f>SUM(G38:G44)</f>
        <v>0</v>
      </c>
      <c r="H45" s="120"/>
      <c r="I45" s="121">
        <f>SUM(I38:I44)</f>
        <v>0</v>
      </c>
      <c r="J45" s="122"/>
      <c r="K45" s="121">
        <f>SUM(K38:K44)</f>
        <v>0</v>
      </c>
      <c r="O45" s="94"/>
      <c r="X45" s="123">
        <f>K45</f>
        <v>0</v>
      </c>
      <c r="Y45" s="123">
        <f>I45</f>
        <v>0</v>
      </c>
      <c r="Z45" s="124">
        <f>G45</f>
        <v>0</v>
      </c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25"/>
      <c r="BB45" s="125"/>
      <c r="BC45" s="125"/>
      <c r="BD45" s="125"/>
      <c r="BE45" s="125"/>
      <c r="BF45" s="125"/>
      <c r="BG45" s="104"/>
      <c r="BH45" s="104"/>
      <c r="BI45" s="104"/>
      <c r="BJ45" s="104"/>
      <c r="BK45" s="104"/>
    </row>
    <row r="46" spans="1:104" x14ac:dyDescent="0.2">
      <c r="A46" s="126" t="s">
        <v>31</v>
      </c>
      <c r="B46" s="127" t="s">
        <v>32</v>
      </c>
      <c r="C46" s="128"/>
      <c r="D46" s="129"/>
      <c r="E46" s="130"/>
      <c r="F46" s="130"/>
      <c r="G46" s="131">
        <f>SUM(Z7:Z46)</f>
        <v>0</v>
      </c>
      <c r="H46" s="132"/>
      <c r="I46" s="133">
        <f>SUM(Y7:Y46)</f>
        <v>0</v>
      </c>
      <c r="J46" s="132"/>
      <c r="K46" s="133">
        <f>SUM(X7:X46)</f>
        <v>0</v>
      </c>
      <c r="O46" s="94"/>
      <c r="BA46" s="134"/>
      <c r="BB46" s="134"/>
      <c r="BC46" s="134"/>
      <c r="BD46" s="134"/>
      <c r="BE46" s="134"/>
      <c r="BF46" s="134"/>
    </row>
    <row r="47" spans="1:104" x14ac:dyDescent="0.2">
      <c r="E47" s="61"/>
    </row>
    <row r="48" spans="1:104" x14ac:dyDescent="0.2">
      <c r="A48" s="135"/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5:5" x14ac:dyDescent="0.2">
      <c r="E65" s="61"/>
    </row>
    <row r="66" spans="5:5" x14ac:dyDescent="0.2">
      <c r="E66" s="61"/>
    </row>
    <row r="67" spans="5:5" x14ac:dyDescent="0.2">
      <c r="E67" s="61"/>
    </row>
    <row r="68" spans="5:5" x14ac:dyDescent="0.2">
      <c r="E68" s="61"/>
    </row>
    <row r="69" spans="5:5" x14ac:dyDescent="0.2">
      <c r="E69" s="61"/>
    </row>
    <row r="70" spans="5:5" x14ac:dyDescent="0.2">
      <c r="E70" s="61"/>
    </row>
    <row r="71" spans="5:5" x14ac:dyDescent="0.2">
      <c r="E71" s="61"/>
    </row>
    <row r="72" spans="5:5" x14ac:dyDescent="0.2">
      <c r="E72" s="61"/>
    </row>
    <row r="73" spans="5:5" x14ac:dyDescent="0.2">
      <c r="E73" s="61"/>
    </row>
    <row r="74" spans="5:5" x14ac:dyDescent="0.2">
      <c r="E74" s="61"/>
    </row>
    <row r="75" spans="5:5" x14ac:dyDescent="0.2">
      <c r="E75" s="61"/>
    </row>
    <row r="76" spans="5:5" x14ac:dyDescent="0.2">
      <c r="E76" s="61"/>
    </row>
    <row r="77" spans="5:5" x14ac:dyDescent="0.2">
      <c r="E77" s="61"/>
    </row>
    <row r="78" spans="5:5" x14ac:dyDescent="0.2">
      <c r="E78" s="61"/>
    </row>
    <row r="79" spans="5:5" x14ac:dyDescent="0.2">
      <c r="E79" s="61"/>
    </row>
    <row r="80" spans="5:5" x14ac:dyDescent="0.2">
      <c r="E80" s="61"/>
    </row>
    <row r="81" spans="5:5" x14ac:dyDescent="0.2">
      <c r="E81" s="61"/>
    </row>
    <row r="82" spans="5:5" x14ac:dyDescent="0.2">
      <c r="E82" s="61"/>
    </row>
    <row r="83" spans="5:5" x14ac:dyDescent="0.2">
      <c r="E83" s="61"/>
    </row>
    <row r="84" spans="5:5" x14ac:dyDescent="0.2">
      <c r="E84" s="61"/>
    </row>
    <row r="85" spans="5:5" x14ac:dyDescent="0.2">
      <c r="E85" s="61"/>
    </row>
    <row r="86" spans="5:5" x14ac:dyDescent="0.2">
      <c r="E86" s="61"/>
    </row>
    <row r="87" spans="5:5" x14ac:dyDescent="0.2">
      <c r="E87" s="61"/>
    </row>
    <row r="88" spans="5:5" x14ac:dyDescent="0.2">
      <c r="E88" s="61"/>
    </row>
    <row r="89" spans="5:5" x14ac:dyDescent="0.2">
      <c r="E89" s="61"/>
    </row>
    <row r="90" spans="5:5" x14ac:dyDescent="0.2">
      <c r="E90" s="61"/>
    </row>
    <row r="91" spans="5:5" x14ac:dyDescent="0.2">
      <c r="E91" s="61"/>
    </row>
    <row r="92" spans="5:5" x14ac:dyDescent="0.2">
      <c r="E92" s="61"/>
    </row>
    <row r="93" spans="5:5" x14ac:dyDescent="0.2">
      <c r="E93" s="61"/>
    </row>
    <row r="94" spans="5:5" x14ac:dyDescent="0.2">
      <c r="E94" s="61"/>
    </row>
    <row r="95" spans="5:5" x14ac:dyDescent="0.2">
      <c r="E95" s="61"/>
    </row>
    <row r="96" spans="5:5" x14ac:dyDescent="0.2">
      <c r="E96" s="61"/>
    </row>
    <row r="97" spans="1:7" x14ac:dyDescent="0.2">
      <c r="E97" s="61"/>
    </row>
    <row r="98" spans="1:7" x14ac:dyDescent="0.2">
      <c r="E98" s="61"/>
    </row>
    <row r="99" spans="1:7" x14ac:dyDescent="0.2">
      <c r="E99" s="61"/>
    </row>
    <row r="100" spans="1:7" x14ac:dyDescent="0.2">
      <c r="A100" s="136"/>
      <c r="B100" s="136"/>
    </row>
    <row r="101" spans="1:7" x14ac:dyDescent="0.2">
      <c r="C101" s="137"/>
      <c r="D101" s="137"/>
      <c r="E101" s="138"/>
      <c r="F101" s="137"/>
      <c r="G101" s="139"/>
    </row>
    <row r="102" spans="1:7" x14ac:dyDescent="0.2">
      <c r="A102" s="136"/>
      <c r="B102" s="136"/>
    </row>
    <row r="1019" spans="1:7" x14ac:dyDescent="0.2">
      <c r="A1019" s="140"/>
      <c r="B1019" s="141"/>
      <c r="C1019" s="142" t="s">
        <v>33</v>
      </c>
      <c r="D1019" s="143"/>
      <c r="F1019" s="80"/>
      <c r="G1019" s="107">
        <v>100000</v>
      </c>
    </row>
    <row r="1020" spans="1:7" x14ac:dyDescent="0.2">
      <c r="A1020" s="140"/>
      <c r="B1020" s="141"/>
      <c r="C1020" s="142" t="s">
        <v>34</v>
      </c>
      <c r="D1020" s="143"/>
      <c r="F1020" s="80"/>
      <c r="G1020" s="107">
        <v>100000</v>
      </c>
    </row>
    <row r="1021" spans="1:7" x14ac:dyDescent="0.2">
      <c r="A1021" s="140"/>
      <c r="B1021" s="141"/>
      <c r="C1021" s="142" t="s">
        <v>35</v>
      </c>
      <c r="D1021" s="143"/>
      <c r="F1021" s="80"/>
      <c r="G1021" s="107">
        <v>100000</v>
      </c>
    </row>
    <row r="1022" spans="1:7" x14ac:dyDescent="0.2">
      <c r="A1022" s="140"/>
      <c r="B1022" s="141"/>
      <c r="C1022" s="142" t="s">
        <v>36</v>
      </c>
      <c r="D1022" s="143"/>
      <c r="F1022" s="80"/>
      <c r="G1022" s="107">
        <v>100000</v>
      </c>
    </row>
    <row r="1023" spans="1:7" x14ac:dyDescent="0.2">
      <c r="A1023" s="140"/>
      <c r="B1023" s="141"/>
      <c r="C1023" s="142" t="s">
        <v>37</v>
      </c>
      <c r="D1023" s="143"/>
      <c r="F1023" s="80"/>
      <c r="G1023" s="107">
        <v>100000</v>
      </c>
    </row>
    <row r="1024" spans="1:7" x14ac:dyDescent="0.2">
      <c r="A1024" s="140"/>
      <c r="B1024" s="141"/>
      <c r="C1024" s="142" t="s">
        <v>38</v>
      </c>
      <c r="D1024" s="143"/>
      <c r="F1024" s="80"/>
      <c r="G1024" s="107">
        <v>100000</v>
      </c>
    </row>
    <row r="1025" spans="1:7" x14ac:dyDescent="0.2">
      <c r="A1025" s="140"/>
      <c r="B1025" s="141"/>
      <c r="C1025" s="142" t="s">
        <v>39</v>
      </c>
      <c r="D1025" s="143"/>
      <c r="F1025" s="80"/>
      <c r="G1025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CZ995"/>
  <sheetViews>
    <sheetView showGridLines="0" showZeros="0" zoomScaleNormal="100" workbookViewId="0">
      <selection activeCell="F16" sqref="F7:F16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466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448</v>
      </c>
      <c r="C7" s="88" t="s">
        <v>449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450</v>
      </c>
      <c r="C8" s="97" t="s">
        <v>451</v>
      </c>
      <c r="D8" s="98" t="s">
        <v>211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2.5" x14ac:dyDescent="0.2">
      <c r="A9" s="95">
        <v>2</v>
      </c>
      <c r="B9" s="96" t="s">
        <v>452</v>
      </c>
      <c r="C9" s="97" t="s">
        <v>453</v>
      </c>
      <c r="D9" s="98" t="s">
        <v>52</v>
      </c>
      <c r="E9" s="99">
        <v>1.6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ht="22.5" x14ac:dyDescent="0.2">
      <c r="A10" s="95">
        <v>3</v>
      </c>
      <c r="B10" s="96" t="s">
        <v>454</v>
      </c>
      <c r="C10" s="97" t="s">
        <v>455</v>
      </c>
      <c r="D10" s="98" t="s">
        <v>52</v>
      </c>
      <c r="E10" s="99">
        <v>1.9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95">
        <v>4</v>
      </c>
      <c r="B11" s="96" t="s">
        <v>456</v>
      </c>
      <c r="C11" s="97" t="s">
        <v>457</v>
      </c>
      <c r="D11" s="98" t="s">
        <v>52</v>
      </c>
      <c r="E11" s="99">
        <v>1.8</v>
      </c>
      <c r="F11" s="100"/>
      <c r="G11" s="101">
        <f>E11*F11</f>
        <v>0</v>
      </c>
      <c r="H11" s="102">
        <v>0</v>
      </c>
      <c r="I11" s="103">
        <f>E11*H11</f>
        <v>0</v>
      </c>
      <c r="J11" s="102">
        <v>0</v>
      </c>
      <c r="K11" s="103">
        <f>E11*J11</f>
        <v>0</v>
      </c>
      <c r="O11" s="94"/>
      <c r="Z11" s="104"/>
      <c r="AA11" s="104">
        <v>1</v>
      </c>
      <c r="AB11" s="104">
        <v>1</v>
      </c>
      <c r="AC11" s="104">
        <v>1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</v>
      </c>
      <c r="CB11" s="104">
        <v>1</v>
      </c>
      <c r="CZ11" s="61">
        <v>1</v>
      </c>
    </row>
    <row r="12" spans="1:104" x14ac:dyDescent="0.2">
      <c r="A12" s="114" t="s">
        <v>30</v>
      </c>
      <c r="B12" s="115" t="s">
        <v>448</v>
      </c>
      <c r="C12" s="116" t="s">
        <v>449</v>
      </c>
      <c r="D12" s="117"/>
      <c r="E12" s="118"/>
      <c r="F12" s="118"/>
      <c r="G12" s="119">
        <f>SUM(G7:G11)</f>
        <v>0</v>
      </c>
      <c r="H12" s="120"/>
      <c r="I12" s="121">
        <f>SUM(I7:I11)</f>
        <v>0</v>
      </c>
      <c r="J12" s="122"/>
      <c r="K12" s="121">
        <f>SUM(K7:K11)</f>
        <v>0</v>
      </c>
      <c r="O12" s="94"/>
      <c r="X12" s="123">
        <f>K12</f>
        <v>0</v>
      </c>
      <c r="Y12" s="123">
        <f>I12</f>
        <v>0</v>
      </c>
      <c r="Z12" s="124">
        <f>G12</f>
        <v>0</v>
      </c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25"/>
      <c r="BB12" s="125"/>
      <c r="BC12" s="125"/>
      <c r="BD12" s="125"/>
      <c r="BE12" s="125"/>
      <c r="BF12" s="125"/>
      <c r="BG12" s="104"/>
      <c r="BH12" s="104"/>
      <c r="BI12" s="104"/>
      <c r="BJ12" s="104"/>
      <c r="BK12" s="104"/>
    </row>
    <row r="13" spans="1:104" ht="14.25" customHeight="1" x14ac:dyDescent="0.2">
      <c r="A13" s="86" t="s">
        <v>27</v>
      </c>
      <c r="B13" s="87" t="s">
        <v>458</v>
      </c>
      <c r="C13" s="88" t="s">
        <v>459</v>
      </c>
      <c r="D13" s="89"/>
      <c r="E13" s="90"/>
      <c r="F13" s="90"/>
      <c r="G13" s="91"/>
      <c r="H13" s="92"/>
      <c r="I13" s="93"/>
      <c r="J13" s="92"/>
      <c r="K13" s="93"/>
      <c r="O13" s="94"/>
    </row>
    <row r="14" spans="1:104" ht="22.5" x14ac:dyDescent="0.2">
      <c r="A14" s="95">
        <v>5</v>
      </c>
      <c r="B14" s="96" t="s">
        <v>460</v>
      </c>
      <c r="C14" s="97" t="s">
        <v>461</v>
      </c>
      <c r="D14" s="98" t="s">
        <v>314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462</v>
      </c>
      <c r="C15" s="97" t="s">
        <v>463</v>
      </c>
      <c r="D15" s="98" t="s">
        <v>314</v>
      </c>
      <c r="E15" s="99">
        <v>1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464</v>
      </c>
      <c r="C16" s="97" t="s">
        <v>465</v>
      </c>
      <c r="D16" s="98" t="s">
        <v>314</v>
      </c>
      <c r="E16" s="99">
        <v>1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63" x14ac:dyDescent="0.2">
      <c r="A17" s="114" t="s">
        <v>30</v>
      </c>
      <c r="B17" s="115" t="s">
        <v>458</v>
      </c>
      <c r="C17" s="116" t="s">
        <v>459</v>
      </c>
      <c r="D17" s="117"/>
      <c r="E17" s="118"/>
      <c r="F17" s="118"/>
      <c r="G17" s="119">
        <f>SUM(G13:G16)</f>
        <v>0</v>
      </c>
      <c r="H17" s="120"/>
      <c r="I17" s="121">
        <f>SUM(I13:I16)</f>
        <v>0</v>
      </c>
      <c r="J17" s="122"/>
      <c r="K17" s="121">
        <f>SUM(K13:K16)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63" x14ac:dyDescent="0.2">
      <c r="A18" s="126" t="s">
        <v>31</v>
      </c>
      <c r="B18" s="127" t="s">
        <v>32</v>
      </c>
      <c r="C18" s="128"/>
      <c r="D18" s="129"/>
      <c r="E18" s="130"/>
      <c r="F18" s="130"/>
      <c r="G18" s="131">
        <f>SUM(Z7:Z18)</f>
        <v>0</v>
      </c>
      <c r="H18" s="132"/>
      <c r="I18" s="133">
        <f>SUM(Y7:Y18)</f>
        <v>0</v>
      </c>
      <c r="J18" s="132"/>
      <c r="K18" s="133">
        <f>SUM(X7:X18)</f>
        <v>0</v>
      </c>
      <c r="O18" s="94"/>
      <c r="BA18" s="134"/>
      <c r="BB18" s="134"/>
      <c r="BC18" s="134"/>
      <c r="BD18" s="134"/>
      <c r="BE18" s="134"/>
      <c r="BF18" s="134"/>
    </row>
    <row r="19" spans="1:63" x14ac:dyDescent="0.2">
      <c r="E19" s="61"/>
    </row>
    <row r="20" spans="1:63" x14ac:dyDescent="0.2">
      <c r="E20" s="61"/>
    </row>
    <row r="21" spans="1:63" x14ac:dyDescent="0.2">
      <c r="E21" s="61"/>
    </row>
    <row r="22" spans="1:63" x14ac:dyDescent="0.2">
      <c r="E22" s="61"/>
    </row>
    <row r="23" spans="1:63" x14ac:dyDescent="0.2">
      <c r="E23" s="61"/>
    </row>
    <row r="24" spans="1:63" x14ac:dyDescent="0.2">
      <c r="E24" s="61"/>
    </row>
    <row r="25" spans="1:63" x14ac:dyDescent="0.2">
      <c r="E25" s="61"/>
    </row>
    <row r="26" spans="1:63" x14ac:dyDescent="0.2">
      <c r="E26" s="61"/>
    </row>
    <row r="27" spans="1:63" x14ac:dyDescent="0.2">
      <c r="E27" s="61"/>
    </row>
    <row r="28" spans="1:63" x14ac:dyDescent="0.2">
      <c r="E28" s="61"/>
    </row>
    <row r="29" spans="1:63" x14ac:dyDescent="0.2">
      <c r="E29" s="61"/>
    </row>
    <row r="30" spans="1:63" x14ac:dyDescent="0.2">
      <c r="E30" s="61"/>
    </row>
    <row r="31" spans="1:63" x14ac:dyDescent="0.2">
      <c r="E31" s="61"/>
    </row>
    <row r="32" spans="1:63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A70" s="136"/>
      <c r="B70" s="136"/>
    </row>
    <row r="71" spans="1:7" x14ac:dyDescent="0.2">
      <c r="C71" s="137"/>
      <c r="D71" s="137"/>
      <c r="E71" s="138"/>
      <c r="F71" s="137"/>
      <c r="G71" s="139"/>
    </row>
    <row r="72" spans="1:7" x14ac:dyDescent="0.2">
      <c r="A72" s="136"/>
      <c r="B72" s="136"/>
    </row>
    <row r="989" spans="1:7" x14ac:dyDescent="0.2">
      <c r="A989" s="140"/>
      <c r="B989" s="141"/>
      <c r="C989" s="142" t="s">
        <v>33</v>
      </c>
      <c r="D989" s="143"/>
      <c r="F989" s="80"/>
      <c r="G989" s="107">
        <v>100000</v>
      </c>
    </row>
    <row r="990" spans="1:7" x14ac:dyDescent="0.2">
      <c r="A990" s="140"/>
      <c r="B990" s="141"/>
      <c r="C990" s="142" t="s">
        <v>34</v>
      </c>
      <c r="D990" s="143"/>
      <c r="F990" s="80"/>
      <c r="G990" s="107">
        <v>100000</v>
      </c>
    </row>
    <row r="991" spans="1:7" x14ac:dyDescent="0.2">
      <c r="A991" s="140"/>
      <c r="B991" s="141"/>
      <c r="C991" s="142" t="s">
        <v>35</v>
      </c>
      <c r="D991" s="143"/>
      <c r="F991" s="80"/>
      <c r="G991" s="107">
        <v>100000</v>
      </c>
    </row>
    <row r="992" spans="1:7" x14ac:dyDescent="0.2">
      <c r="A992" s="140"/>
      <c r="B992" s="141"/>
      <c r="C992" s="142" t="s">
        <v>36</v>
      </c>
      <c r="D992" s="143"/>
      <c r="F992" s="80"/>
      <c r="G992" s="107">
        <v>100000</v>
      </c>
    </row>
    <row r="993" spans="1:7" x14ac:dyDescent="0.2">
      <c r="A993" s="140"/>
      <c r="B993" s="141"/>
      <c r="C993" s="142" t="s">
        <v>37</v>
      </c>
      <c r="D993" s="143"/>
      <c r="F993" s="80"/>
      <c r="G993" s="107">
        <v>100000</v>
      </c>
    </row>
    <row r="994" spans="1:7" x14ac:dyDescent="0.2">
      <c r="A994" s="140"/>
      <c r="B994" s="141"/>
      <c r="C994" s="142" t="s">
        <v>38</v>
      </c>
      <c r="D994" s="143"/>
      <c r="F994" s="80"/>
      <c r="G994" s="107">
        <v>100000</v>
      </c>
    </row>
    <row r="995" spans="1:7" x14ac:dyDescent="0.2">
      <c r="A995" s="140"/>
      <c r="B995" s="141"/>
      <c r="C995" s="142" t="s">
        <v>39</v>
      </c>
      <c r="D995" s="143"/>
      <c r="F995" s="80"/>
      <c r="G995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CZ999"/>
  <sheetViews>
    <sheetView showGridLines="0" showZeros="0" zoomScaleNormal="100" workbookViewId="0">
      <selection activeCell="F19" sqref="F8:F19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495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467</v>
      </c>
      <c r="C7" s="88" t="s">
        <v>468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469</v>
      </c>
      <c r="C8" s="97" t="s">
        <v>470</v>
      </c>
      <c r="D8" s="98" t="s">
        <v>471</v>
      </c>
      <c r="E8" s="99">
        <v>1</v>
      </c>
      <c r="F8" s="100"/>
      <c r="G8" s="101">
        <f t="shared" ref="G8:G19" si="0">E8*F8</f>
        <v>0</v>
      </c>
      <c r="H8" s="102">
        <v>0</v>
      </c>
      <c r="I8" s="103">
        <f t="shared" ref="I8:I19" si="1">E8*H8</f>
        <v>0</v>
      </c>
      <c r="J8" s="102"/>
      <c r="K8" s="103">
        <f t="shared" ref="K8:K19" si="2">E8*J8</f>
        <v>0</v>
      </c>
      <c r="O8" s="94"/>
      <c r="Z8" s="104"/>
      <c r="AA8" s="104">
        <v>12</v>
      </c>
      <c r="AB8" s="104">
        <v>0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12</v>
      </c>
      <c r="CB8" s="104">
        <v>0</v>
      </c>
      <c r="CZ8" s="61">
        <v>1</v>
      </c>
    </row>
    <row r="9" spans="1:104" x14ac:dyDescent="0.2">
      <c r="A9" s="95">
        <v>2</v>
      </c>
      <c r="B9" s="96" t="s">
        <v>472</v>
      </c>
      <c r="C9" s="97" t="s">
        <v>473</v>
      </c>
      <c r="D9" s="98" t="s">
        <v>471</v>
      </c>
      <c r="E9" s="99">
        <v>1</v>
      </c>
      <c r="F9" s="100"/>
      <c r="G9" s="101">
        <f t="shared" si="0"/>
        <v>0</v>
      </c>
      <c r="H9" s="102">
        <v>0</v>
      </c>
      <c r="I9" s="103">
        <f t="shared" si="1"/>
        <v>0</v>
      </c>
      <c r="J9" s="102"/>
      <c r="K9" s="103">
        <f t="shared" si="2"/>
        <v>0</v>
      </c>
      <c r="O9" s="94"/>
      <c r="Z9" s="104"/>
      <c r="AA9" s="104">
        <v>12</v>
      </c>
      <c r="AB9" s="104">
        <v>0</v>
      </c>
      <c r="AC9" s="104">
        <v>6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12</v>
      </c>
      <c r="CB9" s="104">
        <v>0</v>
      </c>
      <c r="CZ9" s="61">
        <v>1</v>
      </c>
    </row>
    <row r="10" spans="1:104" x14ac:dyDescent="0.2">
      <c r="A10" s="95">
        <v>3</v>
      </c>
      <c r="B10" s="96" t="s">
        <v>474</v>
      </c>
      <c r="C10" s="97" t="s">
        <v>475</v>
      </c>
      <c r="D10" s="98" t="s">
        <v>471</v>
      </c>
      <c r="E10" s="99">
        <v>1</v>
      </c>
      <c r="F10" s="100"/>
      <c r="G10" s="101">
        <f t="shared" si="0"/>
        <v>0</v>
      </c>
      <c r="H10" s="102">
        <v>0</v>
      </c>
      <c r="I10" s="103">
        <f t="shared" si="1"/>
        <v>0</v>
      </c>
      <c r="J10" s="102"/>
      <c r="K10" s="103">
        <f t="shared" si="2"/>
        <v>0</v>
      </c>
      <c r="O10" s="94"/>
      <c r="Z10" s="104"/>
      <c r="AA10" s="104">
        <v>12</v>
      </c>
      <c r="AB10" s="104">
        <v>0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12</v>
      </c>
      <c r="CB10" s="104">
        <v>0</v>
      </c>
      <c r="CZ10" s="61">
        <v>1</v>
      </c>
    </row>
    <row r="11" spans="1:104" x14ac:dyDescent="0.2">
      <c r="A11" s="95">
        <v>4</v>
      </c>
      <c r="B11" s="96" t="s">
        <v>476</v>
      </c>
      <c r="C11" s="97" t="s">
        <v>477</v>
      </c>
      <c r="D11" s="98" t="s">
        <v>471</v>
      </c>
      <c r="E11" s="99">
        <v>1</v>
      </c>
      <c r="F11" s="100"/>
      <c r="G11" s="101">
        <f t="shared" si="0"/>
        <v>0</v>
      </c>
      <c r="H11" s="102">
        <v>0</v>
      </c>
      <c r="I11" s="103">
        <f t="shared" si="1"/>
        <v>0</v>
      </c>
      <c r="J11" s="102"/>
      <c r="K11" s="103">
        <f t="shared" si="2"/>
        <v>0</v>
      </c>
      <c r="O11" s="94"/>
      <c r="Z11" s="104"/>
      <c r="AA11" s="104">
        <v>12</v>
      </c>
      <c r="AB11" s="104">
        <v>0</v>
      </c>
      <c r="AC11" s="104">
        <v>8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12</v>
      </c>
      <c r="CB11" s="104">
        <v>0</v>
      </c>
      <c r="CZ11" s="61">
        <v>1</v>
      </c>
    </row>
    <row r="12" spans="1:104" x14ac:dyDescent="0.2">
      <c r="A12" s="95">
        <v>5</v>
      </c>
      <c r="B12" s="96" t="s">
        <v>478</v>
      </c>
      <c r="C12" s="97" t="s">
        <v>479</v>
      </c>
      <c r="D12" s="98" t="s">
        <v>471</v>
      </c>
      <c r="E12" s="99">
        <v>1</v>
      </c>
      <c r="F12" s="100"/>
      <c r="G12" s="101">
        <f t="shared" si="0"/>
        <v>0</v>
      </c>
      <c r="H12" s="102">
        <v>0</v>
      </c>
      <c r="I12" s="103">
        <f t="shared" si="1"/>
        <v>0</v>
      </c>
      <c r="J12" s="102"/>
      <c r="K12" s="103">
        <f t="shared" si="2"/>
        <v>0</v>
      </c>
      <c r="O12" s="94"/>
      <c r="Z12" s="104"/>
      <c r="AA12" s="104">
        <v>12</v>
      </c>
      <c r="AB12" s="104">
        <v>0</v>
      </c>
      <c r="AC12" s="104">
        <v>9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12</v>
      </c>
      <c r="CB12" s="104">
        <v>0</v>
      </c>
      <c r="CZ12" s="61">
        <v>1</v>
      </c>
    </row>
    <row r="13" spans="1:104" x14ac:dyDescent="0.2">
      <c r="A13" s="95">
        <v>6</v>
      </c>
      <c r="B13" s="96" t="s">
        <v>480</v>
      </c>
      <c r="C13" s="97" t="s">
        <v>481</v>
      </c>
      <c r="D13" s="98" t="s">
        <v>471</v>
      </c>
      <c r="E13" s="99">
        <v>1</v>
      </c>
      <c r="F13" s="100"/>
      <c r="G13" s="101">
        <f t="shared" si="0"/>
        <v>0</v>
      </c>
      <c r="H13" s="102">
        <v>0</v>
      </c>
      <c r="I13" s="103">
        <f t="shared" si="1"/>
        <v>0</v>
      </c>
      <c r="J13" s="102"/>
      <c r="K13" s="103">
        <f t="shared" si="2"/>
        <v>0</v>
      </c>
      <c r="O13" s="94"/>
      <c r="Z13" s="104"/>
      <c r="AA13" s="104">
        <v>12</v>
      </c>
      <c r="AB13" s="104">
        <v>0</v>
      </c>
      <c r="AC13" s="104">
        <v>10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12</v>
      </c>
      <c r="CB13" s="104">
        <v>0</v>
      </c>
      <c r="CZ13" s="61">
        <v>1</v>
      </c>
    </row>
    <row r="14" spans="1:104" x14ac:dyDescent="0.2">
      <c r="A14" s="95">
        <v>7</v>
      </c>
      <c r="B14" s="96" t="s">
        <v>482</v>
      </c>
      <c r="C14" s="97" t="s">
        <v>483</v>
      </c>
      <c r="D14" s="98" t="s">
        <v>471</v>
      </c>
      <c r="E14" s="99">
        <v>1</v>
      </c>
      <c r="F14" s="100"/>
      <c r="G14" s="101">
        <f t="shared" si="0"/>
        <v>0</v>
      </c>
      <c r="H14" s="102">
        <v>0</v>
      </c>
      <c r="I14" s="103">
        <f t="shared" si="1"/>
        <v>0</v>
      </c>
      <c r="J14" s="102"/>
      <c r="K14" s="103">
        <f t="shared" si="2"/>
        <v>0</v>
      </c>
      <c r="O14" s="94"/>
      <c r="Z14" s="104"/>
      <c r="AA14" s="104">
        <v>12</v>
      </c>
      <c r="AB14" s="104">
        <v>0</v>
      </c>
      <c r="AC14" s="104">
        <v>14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12</v>
      </c>
      <c r="CB14" s="104">
        <v>0</v>
      </c>
      <c r="CZ14" s="61">
        <v>1</v>
      </c>
    </row>
    <row r="15" spans="1:104" x14ac:dyDescent="0.2">
      <c r="A15" s="95">
        <v>8</v>
      </c>
      <c r="B15" s="96" t="s">
        <v>484</v>
      </c>
      <c r="C15" s="97" t="s">
        <v>485</v>
      </c>
      <c r="D15" s="98" t="s">
        <v>486</v>
      </c>
      <c r="E15" s="99">
        <v>1</v>
      </c>
      <c r="F15" s="100"/>
      <c r="G15" s="101">
        <f t="shared" si="0"/>
        <v>0</v>
      </c>
      <c r="H15" s="102">
        <v>0</v>
      </c>
      <c r="I15" s="103">
        <f t="shared" si="1"/>
        <v>0</v>
      </c>
      <c r="J15" s="102"/>
      <c r="K15" s="103">
        <f t="shared" si="2"/>
        <v>0</v>
      </c>
      <c r="O15" s="94"/>
      <c r="Z15" s="104"/>
      <c r="AA15" s="104">
        <v>12</v>
      </c>
      <c r="AB15" s="104">
        <v>0</v>
      </c>
      <c r="AC15" s="104">
        <v>15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12</v>
      </c>
      <c r="CB15" s="104">
        <v>0</v>
      </c>
      <c r="CZ15" s="61">
        <v>1</v>
      </c>
    </row>
    <row r="16" spans="1:104" x14ac:dyDescent="0.2">
      <c r="A16" s="95">
        <v>9</v>
      </c>
      <c r="B16" s="96" t="s">
        <v>487</v>
      </c>
      <c r="C16" s="97" t="s">
        <v>488</v>
      </c>
      <c r="D16" s="98" t="s">
        <v>486</v>
      </c>
      <c r="E16" s="99">
        <v>1</v>
      </c>
      <c r="F16" s="100"/>
      <c r="G16" s="101">
        <f t="shared" si="0"/>
        <v>0</v>
      </c>
      <c r="H16" s="102">
        <v>0</v>
      </c>
      <c r="I16" s="103">
        <f t="shared" si="1"/>
        <v>0</v>
      </c>
      <c r="J16" s="102"/>
      <c r="K16" s="103">
        <f t="shared" si="2"/>
        <v>0</v>
      </c>
      <c r="O16" s="94"/>
      <c r="Z16" s="104"/>
      <c r="AA16" s="104">
        <v>12</v>
      </c>
      <c r="AB16" s="104">
        <v>0</v>
      </c>
      <c r="AC16" s="104">
        <v>16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12</v>
      </c>
      <c r="CB16" s="104">
        <v>0</v>
      </c>
      <c r="CZ16" s="61">
        <v>1</v>
      </c>
    </row>
    <row r="17" spans="1:104" x14ac:dyDescent="0.2">
      <c r="A17" s="95">
        <v>10</v>
      </c>
      <c r="B17" s="96" t="s">
        <v>489</v>
      </c>
      <c r="C17" s="97" t="s">
        <v>490</v>
      </c>
      <c r="D17" s="98" t="s">
        <v>471</v>
      </c>
      <c r="E17" s="99">
        <v>1</v>
      </c>
      <c r="F17" s="100"/>
      <c r="G17" s="101">
        <f t="shared" si="0"/>
        <v>0</v>
      </c>
      <c r="H17" s="102">
        <v>0</v>
      </c>
      <c r="I17" s="103">
        <f t="shared" si="1"/>
        <v>0</v>
      </c>
      <c r="J17" s="102"/>
      <c r="K17" s="103">
        <f t="shared" si="2"/>
        <v>0</v>
      </c>
      <c r="O17" s="94"/>
      <c r="Z17" s="104"/>
      <c r="AA17" s="104">
        <v>12</v>
      </c>
      <c r="AB17" s="104">
        <v>0</v>
      </c>
      <c r="AC17" s="104">
        <v>17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12</v>
      </c>
      <c r="CB17" s="104">
        <v>0</v>
      </c>
      <c r="CZ17" s="61">
        <v>1</v>
      </c>
    </row>
    <row r="18" spans="1:104" x14ac:dyDescent="0.2">
      <c r="A18" s="95">
        <v>11</v>
      </c>
      <c r="B18" s="96" t="s">
        <v>491</v>
      </c>
      <c r="C18" s="97" t="s">
        <v>492</v>
      </c>
      <c r="D18" s="98" t="s">
        <v>471</v>
      </c>
      <c r="E18" s="99">
        <v>1</v>
      </c>
      <c r="F18" s="100"/>
      <c r="G18" s="101">
        <f t="shared" si="0"/>
        <v>0</v>
      </c>
      <c r="H18" s="102">
        <v>0</v>
      </c>
      <c r="I18" s="103">
        <f t="shared" si="1"/>
        <v>0</v>
      </c>
      <c r="J18" s="102"/>
      <c r="K18" s="103">
        <f t="shared" si="2"/>
        <v>0</v>
      </c>
      <c r="O18" s="94"/>
      <c r="Z18" s="104"/>
      <c r="AA18" s="104">
        <v>12</v>
      </c>
      <c r="AB18" s="104">
        <v>0</v>
      </c>
      <c r="AC18" s="104">
        <v>18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12</v>
      </c>
      <c r="CB18" s="104">
        <v>0</v>
      </c>
      <c r="CZ18" s="61">
        <v>1</v>
      </c>
    </row>
    <row r="19" spans="1:104" x14ac:dyDescent="0.2">
      <c r="A19" s="95">
        <v>12</v>
      </c>
      <c r="B19" s="96" t="s">
        <v>493</v>
      </c>
      <c r="C19" s="97" t="s">
        <v>494</v>
      </c>
      <c r="D19" s="98" t="s">
        <v>486</v>
      </c>
      <c r="E19" s="99">
        <v>1</v>
      </c>
      <c r="F19" s="100"/>
      <c r="G19" s="101">
        <f t="shared" si="0"/>
        <v>0</v>
      </c>
      <c r="H19" s="102">
        <v>0</v>
      </c>
      <c r="I19" s="103">
        <f t="shared" si="1"/>
        <v>0</v>
      </c>
      <c r="J19" s="102"/>
      <c r="K19" s="103">
        <f t="shared" si="2"/>
        <v>0</v>
      </c>
      <c r="O19" s="94"/>
      <c r="Z19" s="104"/>
      <c r="AA19" s="104">
        <v>12</v>
      </c>
      <c r="AB19" s="104">
        <v>0</v>
      </c>
      <c r="AC19" s="104">
        <v>25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12</v>
      </c>
      <c r="CB19" s="104">
        <v>0</v>
      </c>
      <c r="CZ19" s="61">
        <v>1</v>
      </c>
    </row>
    <row r="20" spans="1:104" x14ac:dyDescent="0.2">
      <c r="A20" s="114" t="s">
        <v>30</v>
      </c>
      <c r="B20" s="115" t="s">
        <v>467</v>
      </c>
      <c r="C20" s="116" t="s">
        <v>468</v>
      </c>
      <c r="D20" s="117"/>
      <c r="E20" s="118"/>
      <c r="F20" s="118"/>
      <c r="G20" s="119">
        <f>SUM(G7:G19)</f>
        <v>0</v>
      </c>
      <c r="H20" s="120"/>
      <c r="I20" s="121">
        <f>SUM(I7:I19)</f>
        <v>0</v>
      </c>
      <c r="J20" s="122"/>
      <c r="K20" s="121">
        <f>SUM(K7:K19)</f>
        <v>0</v>
      </c>
      <c r="O20" s="94"/>
      <c r="X20" s="123">
        <f>K20</f>
        <v>0</v>
      </c>
      <c r="Y20" s="123">
        <f>I20</f>
        <v>0</v>
      </c>
      <c r="Z20" s="124">
        <f>G20</f>
        <v>0</v>
      </c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25"/>
      <c r="BB20" s="125"/>
      <c r="BC20" s="125"/>
      <c r="BD20" s="125"/>
      <c r="BE20" s="125"/>
      <c r="BF20" s="125"/>
      <c r="BG20" s="104"/>
      <c r="BH20" s="104"/>
      <c r="BI20" s="104"/>
      <c r="BJ20" s="104"/>
      <c r="BK20" s="104"/>
    </row>
    <row r="21" spans="1:104" x14ac:dyDescent="0.2">
      <c r="A21" s="126" t="s">
        <v>31</v>
      </c>
      <c r="B21" s="127" t="s">
        <v>32</v>
      </c>
      <c r="C21" s="128"/>
      <c r="D21" s="129"/>
      <c r="E21" s="130"/>
      <c r="F21" s="130"/>
      <c r="G21" s="131">
        <f>SUM(Z7:Z21)</f>
        <v>0</v>
      </c>
      <c r="H21" s="132"/>
      <c r="I21" s="133">
        <f>SUM(Y7:Y21)</f>
        <v>0</v>
      </c>
      <c r="J21" s="132"/>
      <c r="K21" s="133">
        <f>SUM(X7:X21)</f>
        <v>0</v>
      </c>
      <c r="O21" s="94"/>
      <c r="BA21" s="134"/>
      <c r="BB21" s="134"/>
      <c r="BC21" s="134"/>
      <c r="BD21" s="134"/>
      <c r="BE21" s="134"/>
      <c r="BF21" s="134"/>
    </row>
    <row r="22" spans="1:104" x14ac:dyDescent="0.2">
      <c r="E22" s="61"/>
    </row>
    <row r="23" spans="1:104" x14ac:dyDescent="0.2"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E71" s="61"/>
    </row>
    <row r="72" spans="1:7" x14ac:dyDescent="0.2">
      <c r="E72" s="61"/>
    </row>
    <row r="73" spans="1:7" x14ac:dyDescent="0.2">
      <c r="E73" s="61"/>
    </row>
    <row r="74" spans="1:7" x14ac:dyDescent="0.2">
      <c r="A74" s="136"/>
      <c r="B74" s="136"/>
    </row>
    <row r="75" spans="1:7" x14ac:dyDescent="0.2">
      <c r="C75" s="137"/>
      <c r="D75" s="137"/>
      <c r="E75" s="138"/>
      <c r="F75" s="137"/>
      <c r="G75" s="139"/>
    </row>
    <row r="76" spans="1:7" x14ac:dyDescent="0.2">
      <c r="A76" s="136"/>
      <c r="B76" s="136"/>
    </row>
    <row r="993" spans="1:7" x14ac:dyDescent="0.2">
      <c r="A993" s="140"/>
      <c r="B993" s="141"/>
      <c r="C993" s="142" t="s">
        <v>33</v>
      </c>
      <c r="D993" s="143"/>
      <c r="F993" s="80"/>
      <c r="G993" s="107">
        <v>100000</v>
      </c>
    </row>
    <row r="994" spans="1:7" x14ac:dyDescent="0.2">
      <c r="A994" s="140"/>
      <c r="B994" s="141"/>
      <c r="C994" s="142" t="s">
        <v>34</v>
      </c>
      <c r="D994" s="143"/>
      <c r="F994" s="80"/>
      <c r="G994" s="107">
        <v>100000</v>
      </c>
    </row>
    <row r="995" spans="1:7" x14ac:dyDescent="0.2">
      <c r="A995" s="140"/>
      <c r="B995" s="141"/>
      <c r="C995" s="142" t="s">
        <v>35</v>
      </c>
      <c r="D995" s="143"/>
      <c r="F995" s="80"/>
      <c r="G995" s="107">
        <v>100000</v>
      </c>
    </row>
    <row r="996" spans="1:7" x14ac:dyDescent="0.2">
      <c r="A996" s="140"/>
      <c r="B996" s="141"/>
      <c r="C996" s="142" t="s">
        <v>36</v>
      </c>
      <c r="D996" s="143"/>
      <c r="F996" s="80"/>
      <c r="G996" s="107">
        <v>100000</v>
      </c>
    </row>
    <row r="997" spans="1:7" x14ac:dyDescent="0.2">
      <c r="A997" s="140"/>
      <c r="B997" s="141"/>
      <c r="C997" s="142" t="s">
        <v>37</v>
      </c>
      <c r="D997" s="143"/>
      <c r="F997" s="80"/>
      <c r="G997" s="107">
        <v>100000</v>
      </c>
    </row>
    <row r="998" spans="1:7" x14ac:dyDescent="0.2">
      <c r="A998" s="140"/>
      <c r="B998" s="141"/>
      <c r="C998" s="142" t="s">
        <v>38</v>
      </c>
      <c r="D998" s="143"/>
      <c r="F998" s="80"/>
      <c r="G998" s="107">
        <v>100000</v>
      </c>
    </row>
    <row r="999" spans="1:7" x14ac:dyDescent="0.2">
      <c r="A999" s="140"/>
      <c r="B999" s="141"/>
      <c r="C999" s="142" t="s">
        <v>39</v>
      </c>
      <c r="D999" s="143"/>
      <c r="F999" s="80"/>
      <c r="G999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90</vt:i4>
      </vt:variant>
    </vt:vector>
  </HeadingPairs>
  <TitlesOfParts>
    <vt:vector size="96" baseType="lpstr">
      <vt:lpstr>Stavba</vt:lpstr>
      <vt:lpstr>A03 3.1 </vt:lpstr>
      <vt:lpstr>A03 3.4a </vt:lpstr>
      <vt:lpstr>A03 3.4b </vt:lpstr>
      <vt:lpstr>A03 3.4c </vt:lpstr>
      <vt:lpstr>A03 3.5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'A03 3.1 '!Názvy_tisku</vt:lpstr>
      <vt:lpstr>'A03 3.4a '!Názvy_tisku</vt:lpstr>
      <vt:lpstr>'A03 3.4b '!Názvy_tisku</vt:lpstr>
      <vt:lpstr>'A03 3.4c '!Názvy_tisku</vt:lpstr>
      <vt:lpstr>'A03 3.5 '!Názvy_tisku</vt:lpstr>
      <vt:lpstr>Stavba!Objednatel</vt:lpstr>
      <vt:lpstr>Stavba!Objekt</vt:lpstr>
      <vt:lpstr>'A03 3.1 '!Oblast_tisku</vt:lpstr>
      <vt:lpstr>'A03 3.4a '!Oblast_tisku</vt:lpstr>
      <vt:lpstr>'A03 3.4b '!Oblast_tisku</vt:lpstr>
      <vt:lpstr>'A03 3.4c '!Oblast_tisku</vt:lpstr>
      <vt:lpstr>'A03 3.5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'A03 3.4a '!SloupecCC</vt:lpstr>
      <vt:lpstr>'A03 3.4b '!SloupecCC</vt:lpstr>
      <vt:lpstr>'A03 3.4c '!SloupecCC</vt:lpstr>
      <vt:lpstr>'A03 3.5 '!SloupecCC</vt:lpstr>
      <vt:lpstr>SloupecCC</vt:lpstr>
      <vt:lpstr>'A03 3.4a '!SloupecCDH</vt:lpstr>
      <vt:lpstr>'A03 3.4b '!SloupecCDH</vt:lpstr>
      <vt:lpstr>'A03 3.4c '!SloupecCDH</vt:lpstr>
      <vt:lpstr>'A03 3.5 '!SloupecCDH</vt:lpstr>
      <vt:lpstr>SloupecCDH</vt:lpstr>
      <vt:lpstr>'A03 3.4a '!SloupecCisloPol</vt:lpstr>
      <vt:lpstr>'A03 3.4b '!SloupecCisloPol</vt:lpstr>
      <vt:lpstr>'A03 3.4c '!SloupecCisloPol</vt:lpstr>
      <vt:lpstr>'A03 3.5 '!SloupecCisloPol</vt:lpstr>
      <vt:lpstr>SloupecCisloPol</vt:lpstr>
      <vt:lpstr>'A03 3.4a '!SloupecCH</vt:lpstr>
      <vt:lpstr>'A03 3.4b '!SloupecCH</vt:lpstr>
      <vt:lpstr>'A03 3.4c '!SloupecCH</vt:lpstr>
      <vt:lpstr>'A03 3.5 '!SloupecCH</vt:lpstr>
      <vt:lpstr>SloupecCH</vt:lpstr>
      <vt:lpstr>'A03 3.4a '!SloupecJC</vt:lpstr>
      <vt:lpstr>'A03 3.4b '!SloupecJC</vt:lpstr>
      <vt:lpstr>'A03 3.4c '!SloupecJC</vt:lpstr>
      <vt:lpstr>'A03 3.5 '!SloupecJC</vt:lpstr>
      <vt:lpstr>SloupecJC</vt:lpstr>
      <vt:lpstr>'A03 3.4a '!SloupecJDH</vt:lpstr>
      <vt:lpstr>'A03 3.4b '!SloupecJDH</vt:lpstr>
      <vt:lpstr>'A03 3.4c '!SloupecJDH</vt:lpstr>
      <vt:lpstr>'A03 3.5 '!SloupecJDH</vt:lpstr>
      <vt:lpstr>SloupecJDH</vt:lpstr>
      <vt:lpstr>'A03 3.4a '!SloupecJDM</vt:lpstr>
      <vt:lpstr>'A03 3.4b '!SloupecJDM</vt:lpstr>
      <vt:lpstr>'A03 3.4c '!SloupecJDM</vt:lpstr>
      <vt:lpstr>'A03 3.5 '!SloupecJDM</vt:lpstr>
      <vt:lpstr>SloupecJDM</vt:lpstr>
      <vt:lpstr>'A03 3.4a '!SloupecJH</vt:lpstr>
      <vt:lpstr>'A03 3.4b '!SloupecJH</vt:lpstr>
      <vt:lpstr>'A03 3.4c '!SloupecJH</vt:lpstr>
      <vt:lpstr>'A03 3.5 '!SloupecJH</vt:lpstr>
      <vt:lpstr>SloupecJH</vt:lpstr>
      <vt:lpstr>'A03 3.4a '!SloupecMJ</vt:lpstr>
      <vt:lpstr>'A03 3.4b '!SloupecMJ</vt:lpstr>
      <vt:lpstr>'A03 3.4c '!SloupecMJ</vt:lpstr>
      <vt:lpstr>'A03 3.5 '!SloupecMJ</vt:lpstr>
      <vt:lpstr>SloupecMJ</vt:lpstr>
      <vt:lpstr>'A03 3.4a '!SloupecMnozstvi</vt:lpstr>
      <vt:lpstr>'A03 3.4b '!SloupecMnozstvi</vt:lpstr>
      <vt:lpstr>'A03 3.4c '!SloupecMnozstvi</vt:lpstr>
      <vt:lpstr>'A03 3.5 '!SloupecMnozstvi</vt:lpstr>
      <vt:lpstr>SloupecMnozstvi</vt:lpstr>
      <vt:lpstr>'A03 3.4a '!SloupecNazPol</vt:lpstr>
      <vt:lpstr>'A03 3.4b '!SloupecNazPol</vt:lpstr>
      <vt:lpstr>'A03 3.4c '!SloupecNazPol</vt:lpstr>
      <vt:lpstr>'A03 3.5 '!SloupecNazPol</vt:lpstr>
      <vt:lpstr>SloupecNazPol</vt:lpstr>
      <vt:lpstr>'A03 3.4a '!SloupecPC</vt:lpstr>
      <vt:lpstr>'A03 3.4b '!SloupecPC</vt:lpstr>
      <vt:lpstr>'A03 3.4c '!SloupecPC</vt:lpstr>
      <vt:lpstr>'A03 3.5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Koplík Josef, Ing.</cp:lastModifiedBy>
  <dcterms:created xsi:type="dcterms:W3CDTF">2022-08-12T08:45:55Z</dcterms:created>
  <dcterms:modified xsi:type="dcterms:W3CDTF">2023-03-17T11:33:54Z</dcterms:modified>
</cp:coreProperties>
</file>